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defaultThemeVersion="124226"/>
  <mc:AlternateContent xmlns:mc="http://schemas.openxmlformats.org/markup-compatibility/2006">
    <mc:Choice Requires="x15">
      <x15ac:absPath xmlns:x15ac="http://schemas.microsoft.com/office/spreadsheetml/2010/11/ac" url="C:\Users\Krile\Downloads\"/>
    </mc:Choice>
  </mc:AlternateContent>
  <xr:revisionPtr revIDLastSave="0" documentId="8_{7FE6DA3B-E00F-4271-933F-7D0EAE3A7BB2}" xr6:coauthVersionLast="40" xr6:coauthVersionMax="40" xr10:uidLastSave="{00000000-0000-0000-0000-000000000000}"/>
  <bookViews>
    <workbookView xWindow="0" yWindow="0" windowWidth="20490" windowHeight="6645" xr2:uid="{00000000-000D-0000-FFFF-FFFF00000000}"/>
  </bookViews>
  <sheets>
    <sheet name="FA Analyzer" sheetId="1" r:id="rId1"/>
  </sheets>
  <definedNames>
    <definedName name="_xlnm._FilterDatabase" localSheetId="0" hidden="1">'FA Analyzer'!$B$8:$C$8</definedName>
    <definedName name="Colleges">#REF!</definedName>
    <definedName name="Colleges1">#REF!</definedName>
    <definedName name="_xlnm.Print_Area" localSheetId="0">'FA Analyzer'!$A$1:$L$50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9" i="1" l="1"/>
  <c r="K50" i="1" s="1"/>
  <c r="L49" i="1"/>
  <c r="L50" i="1" s="1"/>
  <c r="J49" i="1"/>
  <c r="J50" i="1" s="1"/>
  <c r="G49" i="1"/>
  <c r="G50" i="1" s="1"/>
  <c r="H49" i="1"/>
  <c r="H50" i="1" s="1"/>
  <c r="F49" i="1"/>
  <c r="F50" i="1" s="1"/>
  <c r="C49" i="1"/>
  <c r="C50" i="1" s="1"/>
  <c r="D49" i="1"/>
  <c r="D50" i="1" s="1"/>
  <c r="B49" i="1"/>
  <c r="B50" i="1" s="1"/>
  <c r="K12" i="1" l="1"/>
  <c r="L12" i="1"/>
  <c r="J12" i="1"/>
  <c r="G12" i="1"/>
  <c r="H12" i="1"/>
  <c r="F12" i="1"/>
  <c r="C12" i="1"/>
  <c r="D12" i="1"/>
  <c r="B12" i="1"/>
  <c r="B21" i="1" l="1"/>
  <c r="E1" i="1" l="1"/>
  <c r="B27" i="1" l="1"/>
  <c r="B45" i="1" s="1"/>
  <c r="B46" i="1" s="1"/>
  <c r="L27" i="1" l="1"/>
  <c r="K27" i="1"/>
  <c r="J27" i="1"/>
  <c r="H27" i="1"/>
  <c r="G27" i="1"/>
  <c r="F27" i="1"/>
  <c r="D27" i="1"/>
  <c r="D45" i="1" s="1"/>
  <c r="D46" i="1" s="1"/>
  <c r="C27" i="1"/>
  <c r="C45" i="1" s="1"/>
  <c r="C46" i="1" s="1"/>
  <c r="L21" i="1"/>
  <c r="K21" i="1"/>
  <c r="J21" i="1"/>
  <c r="H21" i="1"/>
  <c r="G21" i="1"/>
  <c r="F21" i="1"/>
  <c r="D21" i="1"/>
  <c r="C21" i="1"/>
  <c r="L45" i="1" l="1"/>
  <c r="L46" i="1" s="1"/>
  <c r="K45" i="1"/>
  <c r="K46" i="1" s="1"/>
  <c r="J45" i="1"/>
  <c r="J46" i="1" s="1"/>
  <c r="H45" i="1"/>
  <c r="H46" i="1" s="1"/>
  <c r="G45" i="1"/>
  <c r="G46" i="1" s="1"/>
  <c r="F45" i="1"/>
  <c r="F46" i="1" s="1"/>
  <c r="L29" i="1"/>
  <c r="B29" i="1"/>
  <c r="C29" i="1"/>
  <c r="G29" i="1"/>
  <c r="H29" i="1"/>
  <c r="D29" i="1"/>
  <c r="J29" i="1"/>
  <c r="F29" i="1"/>
  <c r="K29" i="1"/>
  <c r="K32" i="1" l="1"/>
  <c r="H32" i="1"/>
  <c r="L32" i="1"/>
  <c r="G32" i="1"/>
  <c r="J32" i="1"/>
  <c r="F32" i="1"/>
  <c r="D32" i="1"/>
  <c r="C32" i="1"/>
  <c r="B32" i="1"/>
  <c r="G30" i="1"/>
  <c r="G31" i="1"/>
  <c r="K31" i="1"/>
  <c r="K30" i="1"/>
  <c r="J31" i="1"/>
  <c r="J30" i="1"/>
  <c r="F30" i="1"/>
  <c r="F31" i="1"/>
  <c r="D30" i="1"/>
  <c r="D31" i="1"/>
  <c r="C31" i="1"/>
  <c r="C30" i="1"/>
  <c r="L30" i="1"/>
  <c r="L31" i="1"/>
  <c r="H31" i="1"/>
  <c r="H30" i="1"/>
  <c r="B31" i="1"/>
  <c r="B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Brendan Williams</author>
    <author>Holly Morrow</author>
  </authors>
  <commentList>
    <comment ref="A10" authorId="0" shapeId="0" xr:uid="{00000000-0006-0000-0000-000001000000}">
      <text>
        <r>
          <rPr>
            <b/>
            <sz val="9"/>
            <color indexed="81"/>
            <rFont val="Tahoma"/>
            <family val="2"/>
          </rPr>
          <t>uAspire:</t>
        </r>
        <r>
          <rPr>
            <sz val="9"/>
            <color indexed="81"/>
            <rFont val="Tahoma"/>
            <family val="2"/>
          </rPr>
          <t xml:space="preserve">
Tuition and Fees includes mandatory fees ONLY. Does not include health insurance or other supplemental or major-based fees.</t>
        </r>
      </text>
    </comment>
    <comment ref="A13" authorId="0" shapeId="0" xr:uid="{00000000-0006-0000-0000-000002000000}">
      <text>
        <r>
          <rPr>
            <b/>
            <sz val="9"/>
            <color indexed="81"/>
            <rFont val="Tahoma"/>
            <family val="2"/>
          </rPr>
          <t>uAspire:</t>
        </r>
        <r>
          <rPr>
            <sz val="9"/>
            <color indexed="81"/>
            <rFont val="Tahoma"/>
            <family val="2"/>
          </rPr>
          <t xml:space="preserve">
Point out Direct Cost year to students and explain that the costs may be slightly higher in the fall since colleges generally increase their fees. However some colleges will not release the exact costs until the summer.</t>
        </r>
      </text>
    </comment>
    <comment ref="A24" authorId="0" shapeId="0" xr:uid="{00000000-0006-0000-0000-000003000000}">
      <text>
        <r>
          <rPr>
            <b/>
            <sz val="9"/>
            <color indexed="81"/>
            <rFont val="Tahoma"/>
            <family val="2"/>
          </rPr>
          <t>uAspire:</t>
        </r>
        <r>
          <rPr>
            <sz val="9"/>
            <color indexed="81"/>
            <rFont val="Tahoma"/>
            <family val="2"/>
          </rPr>
          <t xml:space="preserve">
Interest is subsidized while student is in school at least 1/2 time. Current interest rate is 5.05% afterwards (will change after June 2019). </t>
        </r>
      </text>
    </comment>
    <comment ref="A25" authorId="0" shapeId="0" xr:uid="{00000000-0006-0000-0000-000004000000}">
      <text>
        <r>
          <rPr>
            <b/>
            <sz val="9"/>
            <color indexed="81"/>
            <rFont val="Tahoma"/>
            <family val="2"/>
          </rPr>
          <t>uAspire:</t>
        </r>
        <r>
          <rPr>
            <sz val="9"/>
            <color indexed="81"/>
            <rFont val="Tahoma"/>
            <family val="2"/>
          </rPr>
          <t xml:space="preserve">
Interest accrues during school and will be added to the principal. Current rate is 5.05% (will change after June 2019).</t>
        </r>
      </text>
    </comment>
    <comment ref="A32" authorId="0" shapeId="0" xr:uid="{00000000-0006-0000-0000-000005000000}">
      <text>
        <r>
          <rPr>
            <b/>
            <sz val="9"/>
            <color indexed="81"/>
            <rFont val="Tahoma"/>
            <family val="2"/>
          </rPr>
          <t>uAspire:</t>
        </r>
        <r>
          <rPr>
            <sz val="9"/>
            <color indexed="81"/>
            <rFont val="Tahoma"/>
            <family val="2"/>
          </rPr>
          <t xml:space="preserve">
Net direct cost can also be calculated by subtracting gift aid from direct costs (direct cost-gift aid). If the estimated bill is below 0, then the net direct cost will be reflective of the total loans.</t>
        </r>
      </text>
    </comment>
    <comment ref="A34" authorId="1" shapeId="0" xr:uid="{00000000-0006-0000-0000-000006000000}">
      <text>
        <r>
          <rPr>
            <b/>
            <sz val="9"/>
            <color indexed="81"/>
            <rFont val="Tahoma"/>
            <family val="2"/>
          </rPr>
          <t>uAspire:</t>
        </r>
        <r>
          <rPr>
            <sz val="9"/>
            <color indexed="81"/>
            <rFont val="Tahoma"/>
            <family val="2"/>
          </rPr>
          <t xml:space="preserve">
Current interest rate is 7.6%. Parents must apply and be approved for this loan. </t>
        </r>
        <r>
          <rPr>
            <b/>
            <u/>
            <sz val="9"/>
            <color indexed="81"/>
            <rFont val="Tahoma"/>
            <family val="2"/>
          </rPr>
          <t>Not</t>
        </r>
        <r>
          <rPr>
            <sz val="9"/>
            <color indexed="81"/>
            <rFont val="Tahoma"/>
            <family val="2"/>
          </rPr>
          <t xml:space="preserve"> added into any calculations here! Interest rate is changed June 2019.</t>
        </r>
      </text>
    </comment>
    <comment ref="A36" authorId="0" shapeId="0" xr:uid="{00000000-0006-0000-0000-000007000000}">
      <text>
        <r>
          <rPr>
            <b/>
            <sz val="9"/>
            <color indexed="81"/>
            <rFont val="Tahoma"/>
            <family val="2"/>
          </rPr>
          <t>uAspire:</t>
        </r>
        <r>
          <rPr>
            <sz val="9"/>
            <color indexed="81"/>
            <rFont val="Tahoma"/>
            <family val="2"/>
          </rPr>
          <t xml:space="preserve">
Also known as "indirect expenses." Common indirect expenses include books and supplies, travel to and from school, food outside of the dining hall, and clothing.</t>
        </r>
      </text>
    </comment>
    <comment ref="A45" authorId="0" shapeId="0" xr:uid="{00000000-0006-0000-0000-000008000000}">
      <text>
        <r>
          <rPr>
            <b/>
            <sz val="9"/>
            <color indexed="81"/>
            <rFont val="Tahoma"/>
            <family val="2"/>
          </rPr>
          <t>uAspire:</t>
        </r>
        <r>
          <rPr>
            <sz val="9"/>
            <color indexed="81"/>
            <rFont val="Tahoma"/>
            <family val="2"/>
          </rPr>
          <t xml:space="preserve">
Direct Stafford Loan eligibility increases each year a student is in school. Below is the standard amount of increased Direct Stafford Loan eligibility a student will see based on their year in school.
Year 1: +$0
Year 2: +$1,000
Year 3: +$2,000
Year 4: +$2,000 (same amount as Year 3)
Go to: https://studentaid.ed.gov/sa/types/loans/subsidized-unsubsidized and look under "How much can I borrow?" for additional information.
</t>
        </r>
      </text>
    </comment>
    <comment ref="E45" authorId="0" shapeId="0" xr:uid="{00000000-0006-0000-0000-000009000000}">
      <text>
        <r>
          <rPr>
            <b/>
            <sz val="9"/>
            <color indexed="81"/>
            <rFont val="Tahoma"/>
            <family val="2"/>
          </rPr>
          <t>uAspire:</t>
        </r>
        <r>
          <rPr>
            <sz val="9"/>
            <color indexed="81"/>
            <rFont val="Tahoma"/>
            <family val="2"/>
          </rPr>
          <t xml:space="preserve">
Direct Stafford Loan eligibility increases each year a student is in school. Below is the standard amount of increased Direct Stafford Loan eligibility a student will see based on their year in school.
Year 1: +$0
Year 2: +$1,000
Year 3: +$2,000
Year 4: +$2,000 (same amount as Year 3)
Go to: https://studentaid.ed.gov/sa/types/loans/subsidized-unsubsidized and look under "How much can I borrow?" for additional information.
</t>
        </r>
      </text>
    </comment>
    <comment ref="I45" authorId="0" shapeId="0" xr:uid="{00000000-0006-0000-0000-00000A000000}">
      <text>
        <r>
          <rPr>
            <b/>
            <sz val="9"/>
            <color indexed="81"/>
            <rFont val="Tahoma"/>
            <family val="2"/>
          </rPr>
          <t>uAspire:</t>
        </r>
        <r>
          <rPr>
            <sz val="9"/>
            <color indexed="81"/>
            <rFont val="Tahoma"/>
            <family val="2"/>
          </rPr>
          <t xml:space="preserve">
Direct Stafford Loan eligibility increases each year a student is in school. Below is the standard amount of increased Direct Stafford Loan eligibility a student will see based on their year in school.
Year 1: +$0
Year 2: +$1,000
Year 3: +$2,000
Year 4: +$2,000 (same amount as Year 3)
Go to: https://studentaid.ed.gov/sa/types/loans/subsidized-unsubsidized and look under "How much can I borrow?" for additional information.
</t>
        </r>
      </text>
    </comment>
  </commentList>
</comments>
</file>

<file path=xl/sharedStrings.xml><?xml version="1.0" encoding="utf-8"?>
<sst xmlns="http://schemas.openxmlformats.org/spreadsheetml/2006/main" count="108" uniqueCount="43">
  <si>
    <t>Pell Grant</t>
  </si>
  <si>
    <t>SEOG Grant</t>
  </si>
  <si>
    <t>Institutional Grants/Scholarships</t>
  </si>
  <si>
    <t>Other Grants/Scholarships</t>
  </si>
  <si>
    <t>One way to cover some of your college expenses (cell phone, travel, books…) is work-study if you were offered it.  This money must be earned.</t>
  </si>
  <si>
    <r>
      <t xml:space="preserve">             </t>
    </r>
    <r>
      <rPr>
        <b/>
        <u/>
        <sz val="16"/>
        <color theme="1"/>
        <rFont val="Calibri"/>
        <family val="2"/>
        <scheme val="minor"/>
      </rPr>
      <t>Taking a Look Into the Future...</t>
    </r>
  </si>
  <si>
    <t>EFC (Expected Family Contribution):</t>
  </si>
  <si>
    <t>Tuition &amp; Fees</t>
  </si>
  <si>
    <t>College name</t>
  </si>
  <si>
    <t>$:______________</t>
  </si>
  <si>
    <t>On Campus</t>
  </si>
  <si>
    <t>Off Campus</t>
  </si>
  <si>
    <t>On/Off Campus</t>
  </si>
  <si>
    <t>Fall Estimated Bill</t>
  </si>
  <si>
    <t>Spring Estimated Bill</t>
  </si>
  <si>
    <t>Total Direct Costs</t>
  </si>
  <si>
    <t>State Grant</t>
  </si>
  <si>
    <t>Direct Cost Year</t>
  </si>
  <si>
    <r>
      <rPr>
        <b/>
        <sz val="16"/>
        <color theme="1"/>
        <rFont val="Calibri"/>
        <family val="2"/>
        <scheme val="minor"/>
      </rPr>
      <t>Estimated Bill</t>
    </r>
    <r>
      <rPr>
        <b/>
        <sz val="10"/>
        <color theme="1"/>
        <rFont val="Calibri"/>
        <family val="2"/>
        <scheme val="minor"/>
      </rPr>
      <t xml:space="preserve">            
(Amount you pay) 
</t>
    </r>
    <r>
      <rPr>
        <sz val="10"/>
        <color theme="1"/>
        <rFont val="Calibri"/>
        <family val="2"/>
        <scheme val="minor"/>
      </rPr>
      <t>(Total Direct Costs - Gift Aid - Loans = Estimated Bill)</t>
    </r>
  </si>
  <si>
    <t xml:space="preserve">High School: </t>
  </si>
  <si>
    <t xml:space="preserve">Name: </t>
  </si>
  <si>
    <r>
      <t xml:space="preserve">Amount of Parent PLUS Loan Offered On Award Letter </t>
    </r>
    <r>
      <rPr>
        <sz val="10"/>
        <color theme="1"/>
        <rFont val="Calibri"/>
        <family val="2"/>
        <scheme val="minor"/>
      </rPr>
      <t>(not included in total)</t>
    </r>
  </si>
  <si>
    <r>
      <t xml:space="preserve">Other Loan(s)
</t>
    </r>
    <r>
      <rPr>
        <sz val="10"/>
        <color theme="1"/>
        <rFont val="Calibri"/>
        <family val="2"/>
        <scheme val="minor"/>
      </rPr>
      <t xml:space="preserve"> </t>
    </r>
    <r>
      <rPr>
        <sz val="9"/>
        <color theme="1"/>
        <rFont val="Calibri"/>
        <family val="2"/>
        <scheme val="minor"/>
      </rPr>
      <t>Do not include the Parent PLUS loan.</t>
    </r>
  </si>
  <si>
    <t>Direct Subsidized Stafford Loan</t>
  </si>
  <si>
    <t>Direct Unsubsidized Stafford Loan</t>
  </si>
  <si>
    <t>Gift Aid (does not have to be repaid)</t>
  </si>
  <si>
    <r>
      <rPr>
        <b/>
        <sz val="12"/>
        <color theme="1"/>
        <rFont val="Calibri"/>
        <family val="2"/>
        <scheme val="minor"/>
      </rPr>
      <t xml:space="preserve"> Loans (borrowed money that has to be repaid with interest)</t>
    </r>
    <r>
      <rPr>
        <b/>
        <sz val="11"/>
        <color theme="1"/>
        <rFont val="Calibri"/>
        <family val="2"/>
        <scheme val="minor"/>
      </rPr>
      <t xml:space="preserve">                                       </t>
    </r>
  </si>
  <si>
    <r>
      <rPr>
        <b/>
        <sz val="14"/>
        <color theme="1"/>
        <rFont val="Calibri"/>
        <family val="2"/>
        <scheme val="minor"/>
      </rPr>
      <t>Net Direct Costs</t>
    </r>
    <r>
      <rPr>
        <b/>
        <sz val="11"/>
        <color theme="1"/>
        <rFont val="Calibri"/>
        <family val="2"/>
        <scheme val="minor"/>
      </rPr>
      <t xml:space="preserve"> 
</t>
    </r>
    <r>
      <rPr>
        <sz val="10"/>
        <color theme="1"/>
        <rFont val="Calibri"/>
        <family val="2"/>
        <scheme val="minor"/>
      </rPr>
      <t>(Estimated Bill + Loans)</t>
    </r>
  </si>
  <si>
    <t>Additional Loans for this
School Year</t>
  </si>
  <si>
    <t>©2018 uAspire. All rights reserved. E3</t>
  </si>
  <si>
    <r>
      <rPr>
        <b/>
        <sz val="12"/>
        <color theme="1"/>
        <rFont val="Calibri"/>
        <family val="2"/>
        <scheme val="minor"/>
      </rPr>
      <t xml:space="preserve">Additional College Expenses
</t>
    </r>
    <r>
      <rPr>
        <sz val="9"/>
        <color theme="1"/>
        <rFont val="Calibri"/>
        <family val="2"/>
        <scheme val="minor"/>
      </rPr>
      <t>(Books + Cell Phone + Travel...)</t>
    </r>
  </si>
  <si>
    <t xml:space="preserve">You will also incur additional unbilled expenses when going to college.  On average these are between $3,000 and $6,000 per year. </t>
  </si>
  <si>
    <r>
      <rPr>
        <b/>
        <sz val="12"/>
        <color theme="1"/>
        <rFont val="Calibri"/>
        <family val="2"/>
        <scheme val="minor"/>
      </rPr>
      <t>Estimated Monthly Student Loan Payment</t>
    </r>
    <r>
      <rPr>
        <sz val="11"/>
        <color theme="1"/>
        <rFont val="Calibri"/>
        <family val="2"/>
        <scheme val="minor"/>
      </rPr>
      <t xml:space="preserve"> </t>
    </r>
    <r>
      <rPr>
        <sz val="9"/>
        <color theme="1"/>
        <rFont val="Calibri"/>
        <family val="2"/>
        <scheme val="minor"/>
      </rPr>
      <t>(Assuming a 6% interest rate compounded annually, and a standard 10 year repayment plan.)</t>
    </r>
  </si>
  <si>
    <r>
      <t xml:space="preserve">Total Additional Loans </t>
    </r>
    <r>
      <rPr>
        <sz val="9"/>
        <color theme="1"/>
        <rFont val="Calibri"/>
        <family val="2"/>
        <scheme val="minor"/>
      </rPr>
      <t>(Assuming additional loans are taken out for 4 years at the same dollar amount and interest rate, with no interest compounding while in school.)</t>
    </r>
  </si>
  <si>
    <r>
      <t xml:space="preserve">Estimated Additional Monthly Loan Payment Post Graduation </t>
    </r>
    <r>
      <rPr>
        <sz val="9"/>
        <color theme="1"/>
        <rFont val="Calibri"/>
        <family val="2"/>
        <scheme val="minor"/>
      </rPr>
      <t>(Assuming a 8% interest rate compounded annually, and a standard 10 year repayment plan.)</t>
    </r>
  </si>
  <si>
    <r>
      <rPr>
        <b/>
        <sz val="12"/>
        <color theme="1"/>
        <rFont val="Calibri"/>
        <family val="2"/>
        <scheme val="minor"/>
      </rPr>
      <t>Approximate Loan Debt From Direct Stafford, State, and Institutional Loans at Graduation</t>
    </r>
    <r>
      <rPr>
        <sz val="10"/>
        <color theme="1"/>
        <rFont val="Calibri"/>
        <family val="2"/>
        <scheme val="minor"/>
      </rPr>
      <t xml:space="preserve"> (Assuming standard increases of Direct Stafford Loan eligibility  over 4 years, with no interest compounding while in college.)</t>
    </r>
    <r>
      <rPr>
        <b/>
        <sz val="10"/>
        <color theme="1"/>
        <rFont val="Calibri"/>
        <family val="2"/>
        <scheme val="minor"/>
      </rPr>
      <t xml:space="preserve"> </t>
    </r>
    <r>
      <rPr>
        <b/>
        <sz val="9"/>
        <color rgb="FFFF0000"/>
        <rFont val="Calibri"/>
        <family val="2"/>
        <scheme val="minor"/>
      </rPr>
      <t xml:space="preserve">This amount is calculated from the "Total Loans" row and does not include any financing necessary to cover the "Estimated Bill." </t>
    </r>
  </si>
  <si>
    <r>
      <rPr>
        <b/>
        <sz val="12"/>
        <color theme="1"/>
        <rFont val="Calibri"/>
        <family val="2"/>
        <scheme val="minor"/>
      </rPr>
      <t>Approximate Loan Debt From Direct Stafford, State, and Institutional Based Loans at Graduation</t>
    </r>
    <r>
      <rPr>
        <sz val="10"/>
        <color theme="1"/>
        <rFont val="Calibri"/>
        <family val="2"/>
        <scheme val="minor"/>
      </rPr>
      <t xml:space="preserve"> (Assuming standard increases of Direct Stafford Loan eligibility  over 4 years, with no interest compounding while in college.)</t>
    </r>
    <r>
      <rPr>
        <b/>
        <sz val="10"/>
        <color theme="1"/>
        <rFont val="Calibri"/>
        <family val="2"/>
        <scheme val="minor"/>
      </rPr>
      <t xml:space="preserve"> </t>
    </r>
    <r>
      <rPr>
        <b/>
        <sz val="9"/>
        <color rgb="FFFF0000"/>
        <rFont val="Calibri"/>
        <family val="2"/>
        <scheme val="minor"/>
      </rPr>
      <t xml:space="preserve">This amount  is calculated from the "Total Loans" row and does not include any financing necessary to cover the "Estimated Bill." </t>
    </r>
  </si>
  <si>
    <r>
      <t xml:space="preserve">Total Additional Loans </t>
    </r>
    <r>
      <rPr>
        <sz val="9"/>
        <color theme="1"/>
        <rFont val="Calibri"/>
        <family val="2"/>
        <scheme val="minor"/>
      </rPr>
      <t>(Assuming additional loans are taken out for 4 years at the same amount and interest rate, with no interest compounding while in school.)</t>
    </r>
  </si>
  <si>
    <r>
      <rPr>
        <b/>
        <sz val="12"/>
        <color theme="1"/>
        <rFont val="Calibri"/>
        <family val="2"/>
        <scheme val="minor"/>
      </rPr>
      <t>Approximate Loan Debt From Direct Stafford, State, and Institutional Loans at Graduation</t>
    </r>
    <r>
      <rPr>
        <sz val="10"/>
        <color theme="1"/>
        <rFont val="Calibri"/>
        <family val="2"/>
        <scheme val="minor"/>
      </rPr>
      <t xml:space="preserve"> (Assuming standard increases of Direct Stafford Loan eligibility  over 4 years, with no interest compounding while in college.)</t>
    </r>
    <r>
      <rPr>
        <b/>
        <sz val="10"/>
        <color theme="1"/>
        <rFont val="Calibri"/>
        <family val="2"/>
        <scheme val="minor"/>
      </rPr>
      <t xml:space="preserve"> </t>
    </r>
    <r>
      <rPr>
        <b/>
        <sz val="9"/>
        <color rgb="FFFF0000"/>
        <rFont val="Calibri"/>
        <family val="2"/>
        <scheme val="minor"/>
      </rPr>
      <t xml:space="preserve">This amount  is calculated from the "Total Loans" row and does not include any financing necessary to cover the "Estimated Bill." </t>
    </r>
  </si>
  <si>
    <r>
      <rPr>
        <b/>
        <sz val="12"/>
        <color theme="1"/>
        <rFont val="Calibri"/>
        <family val="2"/>
        <scheme val="minor"/>
      </rPr>
      <t xml:space="preserve">Total Gift Aid
</t>
    </r>
    <r>
      <rPr>
        <sz val="10"/>
        <color theme="1"/>
        <rFont val="Calibri"/>
        <family val="2"/>
        <scheme val="minor"/>
      </rPr>
      <t>(Money that does NOT need to be repaid)</t>
    </r>
  </si>
  <si>
    <r>
      <t>Total Loans</t>
    </r>
    <r>
      <rPr>
        <sz val="10"/>
        <color theme="1"/>
        <rFont val="Calibri"/>
        <family val="2"/>
        <scheme val="minor"/>
      </rPr>
      <t xml:space="preserve">
(Borrowed money that needs to be repaid with interest)</t>
    </r>
  </si>
  <si>
    <r>
      <rPr>
        <b/>
        <sz val="12"/>
        <color theme="1"/>
        <rFont val="Calibri"/>
        <family val="2"/>
        <scheme val="minor"/>
      </rPr>
      <t xml:space="preserve">Total Work-Study
</t>
    </r>
    <r>
      <rPr>
        <sz val="9"/>
        <color theme="1"/>
        <rFont val="Calibri"/>
        <family val="2"/>
        <scheme val="minor"/>
      </rPr>
      <t>(Earned money that does not go toward your college bill)</t>
    </r>
  </si>
  <si>
    <t>Housing &amp; Meal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</si>
</sst>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8" x14ac:knownFonts="1">
    <font>
      <sz val="11"/>
      <color theme="1"/>
      <name val="Calibri"/>
      <family val="2"/>
      <scheme val="minor"/>
    </font>
    <font>
      <b/>
      <sz val="11"/>
      <color theme="1"/>
      <name val="Calibri"/>
      <family val="2"/>
      <scheme val="minor"/>
    </font>
    <font>
      <sz val="9"/>
      <color theme="1"/>
      <name val="Calibri"/>
      <family val="2"/>
      <scheme val="minor"/>
    </font>
    <font>
      <b/>
      <u/>
      <sz val="16"/>
      <color theme="1"/>
      <name val="Calibri"/>
      <family val="2"/>
      <scheme val="minor"/>
    </font>
    <font>
      <b/>
      <sz val="12"/>
      <color theme="1"/>
      <name val="Calibri"/>
      <family val="2"/>
      <scheme val="minor"/>
    </font>
    <font>
      <i/>
      <sz val="9"/>
      <color theme="1"/>
      <name val="Calibri"/>
      <family val="2"/>
      <scheme val="minor"/>
    </font>
    <font>
      <sz val="10"/>
      <color theme="1"/>
      <name val="Calibri"/>
      <family val="2"/>
      <scheme val="minor"/>
    </font>
    <font>
      <b/>
      <sz val="14"/>
      <color theme="1"/>
      <name val="Calibri"/>
      <family val="2"/>
      <scheme val="minor"/>
    </font>
    <font>
      <b/>
      <i/>
      <sz val="11"/>
      <color theme="1"/>
      <name val="Calibri"/>
      <family val="2"/>
      <scheme val="minor"/>
    </font>
    <font>
      <sz val="9"/>
      <color indexed="81"/>
      <name val="Tahoma"/>
      <family val="2"/>
    </font>
    <font>
      <b/>
      <sz val="9"/>
      <color indexed="81"/>
      <name val="Tahoma"/>
      <family val="2"/>
    </font>
    <font>
      <b/>
      <u/>
      <sz val="9"/>
      <color indexed="81"/>
      <name val="Tahoma"/>
      <family val="2"/>
    </font>
    <font>
      <b/>
      <sz val="10"/>
      <color theme="1"/>
      <name val="Calibri"/>
      <family val="2"/>
      <scheme val="minor"/>
    </font>
    <font>
      <b/>
      <sz val="16"/>
      <color theme="1"/>
      <name val="Calibri"/>
      <family val="2"/>
      <scheme val="minor"/>
    </font>
    <font>
      <b/>
      <u/>
      <sz val="12"/>
      <color theme="1"/>
      <name val="Calibri"/>
      <family val="2"/>
      <scheme val="minor"/>
    </font>
    <font>
      <sz val="11"/>
      <color theme="1"/>
      <name val="Calibri"/>
      <family val="2"/>
      <scheme val="minor"/>
    </font>
    <font>
      <b/>
      <sz val="9"/>
      <color rgb="FFFF0000"/>
      <name val="Calibri"/>
      <family val="2"/>
      <scheme val="minor"/>
    </font>
    <font>
      <b/>
      <sz val="16"/>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66BC29"/>
        <bgColor indexed="64"/>
      </patternFill>
    </fill>
    <fill>
      <patternFill patternType="solid">
        <fgColor rgb="FF003592"/>
        <bgColor indexed="64"/>
      </patternFill>
    </fill>
    <fill>
      <patternFill patternType="solid">
        <fgColor rgb="FF36424A"/>
        <bgColor indexed="64"/>
      </patternFill>
    </fill>
    <fill>
      <patternFill patternType="solid">
        <fgColor rgb="FFFFE279"/>
        <bgColor indexed="64"/>
      </patternFill>
    </fill>
    <fill>
      <patternFill patternType="solid">
        <fgColor rgb="FFFFB861"/>
        <bgColor indexed="64"/>
      </patternFill>
    </fill>
    <fill>
      <patternFill patternType="solid">
        <fgColor rgb="FFA1E175"/>
        <bgColor indexed="64"/>
      </patternFill>
    </fill>
    <fill>
      <patternFill patternType="solid">
        <fgColor rgb="FFCCEAAC"/>
        <bgColor indexed="64"/>
      </patternFill>
    </fill>
    <fill>
      <patternFill patternType="solid">
        <fgColor rgb="FF5390FF"/>
        <bgColor indexed="64"/>
      </patternFill>
    </fill>
    <fill>
      <patternFill patternType="solid">
        <fgColor theme="1"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diagonal/>
    </border>
    <border diagonalDown="1">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5" fillId="0" borderId="0" applyFont="0" applyFill="0" applyBorder="0" applyAlignment="0" applyProtection="0"/>
  </cellStyleXfs>
  <cellXfs count="87">
    <xf numFmtId="0" fontId="0" fillId="0" borderId="0" xfId="0"/>
    <xf numFmtId="0" fontId="0" fillId="0" borderId="0" xfId="0" applyAlignment="1">
      <alignment wrapText="1"/>
    </xf>
    <xf numFmtId="0" fontId="0" fillId="0" borderId="1" xfId="0" applyBorder="1" applyAlignment="1">
      <alignment wrapText="1"/>
    </xf>
    <xf numFmtId="0" fontId="0" fillId="0" borderId="0" xfId="0" applyAlignment="1"/>
    <xf numFmtId="0" fontId="2" fillId="0" borderId="0" xfId="0" applyFont="1" applyAlignment="1"/>
    <xf numFmtId="0" fontId="5" fillId="0" borderId="0" xfId="0" applyFont="1" applyAlignment="1">
      <alignment horizontal="left"/>
    </xf>
    <xf numFmtId="0" fontId="0" fillId="0" borderId="0" xfId="0" applyAlignment="1">
      <alignment horizontal="left"/>
    </xf>
    <xf numFmtId="0" fontId="7" fillId="0" borderId="0" xfId="0" applyFont="1"/>
    <xf numFmtId="0" fontId="1" fillId="0" borderId="0" xfId="0" applyFont="1" applyAlignment="1">
      <alignment horizontal="center"/>
    </xf>
    <xf numFmtId="164" fontId="0" fillId="0" borderId="0" xfId="0" applyNumberFormat="1" applyFill="1" applyBorder="1" applyAlignment="1"/>
    <xf numFmtId="0" fontId="5" fillId="0" borderId="0" xfId="0" applyFont="1" applyBorder="1" applyAlignment="1"/>
    <xf numFmtId="0" fontId="0" fillId="0" borderId="0" xfId="0" applyAlignment="1"/>
    <xf numFmtId="0" fontId="0" fillId="0" borderId="0" xfId="0" applyAlignment="1"/>
    <xf numFmtId="0" fontId="0" fillId="0" borderId="0" xfId="0" applyFill="1"/>
    <xf numFmtId="0" fontId="7" fillId="0" borderId="4" xfId="0" applyFont="1" applyBorder="1" applyAlignment="1">
      <alignment wrapText="1"/>
    </xf>
    <xf numFmtId="0" fontId="8" fillId="0" borderId="1" xfId="0" applyFont="1" applyBorder="1" applyAlignment="1" applyProtection="1">
      <alignment horizontal="center" wrapText="1"/>
      <protection locked="0"/>
    </xf>
    <xf numFmtId="0" fontId="0" fillId="2" borderId="3" xfId="0" applyNumberFormat="1" applyFill="1" applyBorder="1" applyAlignment="1" applyProtection="1">
      <alignment horizontal="center" wrapText="1"/>
      <protection locked="0"/>
    </xf>
    <xf numFmtId="0" fontId="1" fillId="0" borderId="1" xfId="0" applyFont="1" applyBorder="1" applyAlignment="1">
      <alignment vertical="center" wrapText="1"/>
    </xf>
    <xf numFmtId="0" fontId="0" fillId="0" borderId="1" xfId="0" applyBorder="1" applyAlignment="1">
      <alignment vertical="center" wrapText="1"/>
    </xf>
    <xf numFmtId="0" fontId="14" fillId="0" borderId="1" xfId="0" applyFont="1" applyBorder="1" applyAlignment="1">
      <alignment vertical="center" wrapText="1"/>
    </xf>
    <xf numFmtId="0" fontId="0" fillId="0" borderId="2" xfId="0" applyBorder="1" applyAlignment="1">
      <alignment vertical="center" wrapText="1"/>
    </xf>
    <xf numFmtId="0" fontId="1" fillId="0" borderId="1" xfId="0" applyFont="1" applyBorder="1" applyAlignment="1">
      <alignment vertical="top" wrapText="1"/>
    </xf>
    <xf numFmtId="0" fontId="0" fillId="3" borderId="0" xfId="0" applyFill="1"/>
    <xf numFmtId="0" fontId="0" fillId="4" borderId="0" xfId="0" applyFill="1"/>
    <xf numFmtId="0" fontId="14" fillId="5" borderId="5" xfId="0" applyFont="1" applyFill="1" applyBorder="1" applyAlignment="1">
      <alignment vertical="center" wrapText="1"/>
    </xf>
    <xf numFmtId="164" fontId="1" fillId="5" borderId="5" xfId="0" applyNumberFormat="1" applyFont="1" applyFill="1" applyBorder="1"/>
    <xf numFmtId="0" fontId="14" fillId="5" borderId="5" xfId="0" applyFont="1" applyFill="1" applyBorder="1" applyAlignment="1">
      <alignment wrapText="1"/>
    </xf>
    <xf numFmtId="0" fontId="0" fillId="5" borderId="0" xfId="0" applyFill="1"/>
    <xf numFmtId="0" fontId="5" fillId="5" borderId="0" xfId="0" applyFont="1" applyFill="1" applyAlignment="1">
      <alignment vertical="center"/>
    </xf>
    <xf numFmtId="0" fontId="2" fillId="5" borderId="0" xfId="0" applyFont="1" applyFill="1" applyAlignment="1"/>
    <xf numFmtId="0" fontId="5" fillId="5" borderId="0" xfId="0" applyFont="1" applyFill="1" applyAlignment="1"/>
    <xf numFmtId="0" fontId="1" fillId="0" borderId="2" xfId="0" applyFont="1" applyBorder="1" applyAlignment="1">
      <alignment vertical="center" wrapText="1"/>
    </xf>
    <xf numFmtId="0" fontId="0" fillId="0" borderId="3" xfId="0" applyBorder="1" applyAlignment="1">
      <alignment vertical="center" wrapText="1"/>
    </xf>
    <xf numFmtId="0" fontId="1" fillId="0" borderId="0" xfId="0" applyFont="1" applyFill="1" applyAlignment="1">
      <alignment horizontal="center"/>
    </xf>
    <xf numFmtId="0" fontId="2" fillId="0" borderId="0" xfId="0" applyFont="1" applyFill="1" applyAlignment="1"/>
    <xf numFmtId="0" fontId="7"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4" fillId="0" borderId="1" xfId="0" applyFont="1" applyBorder="1" applyAlignment="1" applyProtection="1">
      <alignment wrapText="1"/>
    </xf>
    <xf numFmtId="0" fontId="0" fillId="0" borderId="0" xfId="0" applyBorder="1" applyAlignment="1"/>
    <xf numFmtId="164" fontId="0" fillId="6" borderId="1" xfId="0" applyNumberFormat="1" applyFill="1" applyBorder="1"/>
    <xf numFmtId="164" fontId="0" fillId="2" borderId="3" xfId="0" applyNumberFormat="1" applyFill="1" applyBorder="1" applyProtection="1">
      <protection locked="0"/>
    </xf>
    <xf numFmtId="164" fontId="0" fillId="2" borderId="1" xfId="0" applyNumberFormat="1" applyFill="1" applyBorder="1" applyProtection="1">
      <protection locked="0"/>
    </xf>
    <xf numFmtId="164" fontId="0" fillId="2" borderId="1" xfId="0" applyNumberFormat="1" applyFill="1" applyBorder="1" applyAlignment="1" applyProtection="1">
      <alignment wrapText="1"/>
      <protection locked="0"/>
    </xf>
    <xf numFmtId="164" fontId="0" fillId="0" borderId="0" xfId="0" applyNumberFormat="1" applyFill="1" applyBorder="1" applyAlignment="1">
      <alignment horizontal="center"/>
    </xf>
    <xf numFmtId="0" fontId="7" fillId="0" borderId="0" xfId="0" applyFont="1" applyBorder="1" applyAlignment="1">
      <alignment wrapText="1"/>
    </xf>
    <xf numFmtId="0" fontId="7" fillId="0" borderId="0" xfId="0" applyFont="1" applyBorder="1" applyProtection="1">
      <protection locked="0"/>
    </xf>
    <xf numFmtId="0" fontId="0" fillId="0" borderId="0" xfId="0" applyFont="1"/>
    <xf numFmtId="0" fontId="1" fillId="0" borderId="1" xfId="0" applyFont="1" applyBorder="1" applyAlignment="1" applyProtection="1">
      <alignment horizontal="left" vertical="center" wrapText="1"/>
    </xf>
    <xf numFmtId="0" fontId="0" fillId="11" borderId="0" xfId="0" applyFill="1" applyAlignment="1"/>
    <xf numFmtId="0" fontId="0" fillId="2" borderId="0" xfId="0" applyFill="1" applyAlignment="1"/>
    <xf numFmtId="164" fontId="15" fillId="9" borderId="1" xfId="1" applyNumberFormat="1" applyFont="1" applyFill="1" applyBorder="1" applyProtection="1">
      <protection locked="0"/>
    </xf>
    <xf numFmtId="0" fontId="7" fillId="0" borderId="10" xfId="0" applyFont="1" applyBorder="1" applyProtection="1">
      <protection locked="0"/>
    </xf>
    <xf numFmtId="164" fontId="15" fillId="9" borderId="1" xfId="1" applyNumberFormat="1" applyFont="1" applyFill="1" applyBorder="1" applyProtection="1"/>
    <xf numFmtId="0" fontId="1" fillId="0" borderId="1" xfId="0" applyFont="1" applyBorder="1" applyAlignment="1" applyProtection="1">
      <alignment horizontal="center" vertical="center" wrapText="1"/>
    </xf>
    <xf numFmtId="0" fontId="0" fillId="11" borderId="9" xfId="0" applyFill="1" applyBorder="1" applyAlignment="1">
      <alignment wrapText="1"/>
    </xf>
    <xf numFmtId="0" fontId="0" fillId="11" borderId="0" xfId="0" applyFill="1" applyBorder="1" applyAlignment="1">
      <alignment wrapText="1"/>
    </xf>
    <xf numFmtId="0" fontId="0" fillId="11" borderId="1" xfId="0" applyFill="1" applyBorder="1" applyAlignment="1">
      <alignment wrapText="1"/>
    </xf>
    <xf numFmtId="0" fontId="4" fillId="7" borderId="1" xfId="0" applyFont="1" applyFill="1" applyBorder="1" applyAlignment="1" applyProtection="1">
      <alignment wrapText="1"/>
    </xf>
    <xf numFmtId="0" fontId="6" fillId="10" borderId="2" xfId="0" applyFont="1" applyFill="1" applyBorder="1" applyAlignment="1">
      <alignment vertical="center" wrapText="1"/>
    </xf>
    <xf numFmtId="164" fontId="17" fillId="10" borderId="12" xfId="0" applyNumberFormat="1" applyFont="1" applyFill="1" applyBorder="1" applyAlignment="1">
      <alignment horizontal="right" vertical="center"/>
    </xf>
    <xf numFmtId="164" fontId="1" fillId="0" borderId="1" xfId="0" applyNumberFormat="1" applyFont="1" applyFill="1" applyBorder="1"/>
    <xf numFmtId="0" fontId="1" fillId="8" borderId="1" xfId="0" applyFont="1" applyFill="1" applyBorder="1" applyAlignment="1">
      <alignment vertical="center" wrapText="1"/>
    </xf>
    <xf numFmtId="164" fontId="1" fillId="7" borderId="1" xfId="0" applyNumberFormat="1" applyFont="1" applyFill="1" applyBorder="1" applyAlignment="1" applyProtection="1">
      <alignment horizontal="center" wrapText="1"/>
    </xf>
    <xf numFmtId="164" fontId="1" fillId="2" borderId="1" xfId="0" applyNumberFormat="1" applyFont="1" applyFill="1" applyBorder="1" applyAlignment="1">
      <alignment horizontal="center"/>
    </xf>
    <xf numFmtId="164" fontId="13" fillId="10" borderId="1" xfId="0" applyNumberFormat="1" applyFont="1" applyFill="1" applyBorder="1" applyAlignment="1">
      <alignment horizontal="right" vertical="center"/>
    </xf>
    <xf numFmtId="164" fontId="13" fillId="8" borderId="1" xfId="0" applyNumberFormat="1" applyFont="1" applyFill="1" applyBorder="1" applyAlignment="1">
      <alignment horizontal="right" vertical="center"/>
    </xf>
    <xf numFmtId="164" fontId="0" fillId="2" borderId="3" xfId="1" applyNumberFormat="1" applyFont="1" applyFill="1" applyBorder="1" applyAlignment="1" applyProtection="1">
      <alignment horizontal="right" wrapText="1"/>
      <protection locked="0"/>
    </xf>
    <xf numFmtId="164" fontId="0" fillId="2" borderId="6" xfId="0" applyNumberFormat="1" applyFill="1" applyBorder="1" applyProtection="1">
      <protection locked="0"/>
    </xf>
    <xf numFmtId="0" fontId="12" fillId="0" borderId="13" xfId="0" applyFont="1" applyBorder="1" applyAlignment="1">
      <alignment vertical="center" wrapText="1"/>
    </xf>
    <xf numFmtId="0" fontId="4" fillId="0" borderId="2"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1" fillId="0" borderId="0" xfId="0" applyFont="1" applyBorder="1" applyAlignment="1" applyProtection="1">
      <alignment horizontal="center" wrapText="1"/>
      <protection locked="0"/>
    </xf>
    <xf numFmtId="0" fontId="1" fillId="0" borderId="8" xfId="0" applyFont="1" applyBorder="1" applyAlignment="1" applyProtection="1">
      <alignment horizontal="center" wrapText="1"/>
      <protection locked="0"/>
    </xf>
    <xf numFmtId="0" fontId="0" fillId="0" borderId="0" xfId="0" applyAlignment="1">
      <alignment horizontal="center"/>
    </xf>
    <xf numFmtId="0" fontId="0" fillId="0" borderId="8" xfId="0" applyBorder="1" applyAlignment="1">
      <alignment horizontal="center"/>
    </xf>
    <xf numFmtId="0" fontId="0" fillId="0" borderId="0" xfId="0" applyBorder="1" applyAlignment="1">
      <alignment horizontal="center"/>
    </xf>
    <xf numFmtId="0" fontId="1" fillId="0" borderId="7"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2" fillId="0" borderId="11" xfId="0" applyFont="1" applyBorder="1" applyAlignment="1">
      <alignment horizontal="left" wrapText="1"/>
    </xf>
    <xf numFmtId="164" fontId="0" fillId="0" borderId="0" xfId="0" applyNumberFormat="1" applyFill="1" applyBorder="1" applyAlignment="1">
      <alignment horizontal="center"/>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A1E175"/>
      <color rgb="FF66BC29"/>
      <color rgb="FF5390FF"/>
      <color rgb="FFFFB861"/>
      <color rgb="FFCCEAAC"/>
      <color rgb="FFFFE279"/>
      <color rgb="FF003592"/>
      <color rgb="FFCACAC8"/>
      <color rgb="FFE37C00"/>
      <color rgb="FFFFC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123825</xdr:rowOff>
        </xdr:from>
        <xdr:to>
          <xdr:col>0</xdr:col>
          <xdr:colOff>133350</xdr:colOff>
          <xdr:row>0</xdr:row>
          <xdr:rowOff>161925</xdr:rowOff>
        </xdr:to>
        <xdr:sp macro="" textlink="">
          <xdr:nvSpPr>
            <xdr:cNvPr id="1052" name="College"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40133</xdr:colOff>
      <xdr:row>0</xdr:row>
      <xdr:rowOff>119342</xdr:rowOff>
    </xdr:from>
    <xdr:to>
      <xdr:col>3</xdr:col>
      <xdr:colOff>347382</xdr:colOff>
      <xdr:row>5</xdr:row>
      <xdr:rowOff>89648</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0133" y="119342"/>
          <a:ext cx="5298349" cy="922806"/>
          <a:chOff x="40133" y="7282"/>
          <a:chExt cx="5282661" cy="922806"/>
        </a:xfrm>
      </xdr:grpSpPr>
      <xdr:pic>
        <xdr:nvPicPr>
          <xdr:cNvPr id="11" name="Picture 10" descr="uaspire_logo_3inch_300dpi_cmyk">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33" y="7282"/>
            <a:ext cx="2275002" cy="92280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sp macro="" textlink="">
        <xdr:nvSpPr>
          <xdr:cNvPr id="2" name="Text Box 71">
            <a:extLst>
              <a:ext uri="{FF2B5EF4-FFF2-40B4-BE49-F238E27FC236}">
                <a16:creationId xmlns:a16="http://schemas.microsoft.com/office/drawing/2014/main" id="{00000000-0008-0000-0000-000002000000}"/>
              </a:ext>
            </a:extLst>
          </xdr:cNvPr>
          <xdr:cNvSpPr txBox="1">
            <a:spLocks noChangeArrowheads="1"/>
          </xdr:cNvSpPr>
        </xdr:nvSpPr>
        <xdr:spPr bwMode="auto">
          <a:xfrm>
            <a:off x="2373404" y="316006"/>
            <a:ext cx="2949390" cy="38996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2000" b="0" i="0" u="none" strike="noStrike" baseline="0">
                <a:solidFill>
                  <a:srgbClr val="69BE28"/>
                </a:solidFill>
                <a:latin typeface="Calibri"/>
              </a:rPr>
              <a:t>Award Letter Analyzer</a:t>
            </a:r>
          </a:p>
          <a:p>
            <a:pPr algn="l" rtl="0">
              <a:defRPr sz="1000"/>
            </a:pPr>
            <a:endParaRPr lang="en-US" sz="2000" b="0" i="0" u="none" strike="noStrike" baseline="0">
              <a:solidFill>
                <a:srgbClr val="69BE28"/>
              </a:solidFill>
              <a:latin typeface="Calibri"/>
            </a:endParaRPr>
          </a:p>
        </xdr:txBody>
      </xdr:sp>
    </xdr:grpSp>
    <xdr:clientData/>
  </xdr:twoCellAnchor>
  <xdr:twoCellAnchor>
    <xdr:from>
      <xdr:col>4</xdr:col>
      <xdr:colOff>35646</xdr:colOff>
      <xdr:row>0</xdr:row>
      <xdr:rowOff>103651</xdr:rowOff>
    </xdr:from>
    <xdr:to>
      <xdr:col>7</xdr:col>
      <xdr:colOff>331689</xdr:colOff>
      <xdr:row>5</xdr:row>
      <xdr:rowOff>73957</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6388821" y="103651"/>
          <a:ext cx="5277618" cy="922806"/>
          <a:chOff x="40133" y="7282"/>
          <a:chExt cx="5271455" cy="922806"/>
        </a:xfrm>
        <a:solidFill>
          <a:schemeClr val="bg1"/>
        </a:solidFill>
      </xdr:grpSpPr>
      <xdr:pic>
        <xdr:nvPicPr>
          <xdr:cNvPr id="16" name="Picture 15" descr="uaspire_logo_3inch_300dpi_cmyk">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133" y="7282"/>
            <a:ext cx="2275002" cy="922806"/>
          </a:xfrm>
          <a:prstGeom prst="rect">
            <a:avLst/>
          </a:prstGeom>
          <a:grpFill/>
          <a:ln>
            <a:noFill/>
          </a:ln>
          <a:effectLst/>
          <a:extLs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sp macro="" textlink="">
        <xdr:nvSpPr>
          <xdr:cNvPr id="17" name="Text Box 71">
            <a:extLst>
              <a:ext uri="{FF2B5EF4-FFF2-40B4-BE49-F238E27FC236}">
                <a16:creationId xmlns:a16="http://schemas.microsoft.com/office/drawing/2014/main" id="{00000000-0008-0000-0000-000011000000}"/>
              </a:ext>
            </a:extLst>
          </xdr:cNvPr>
          <xdr:cNvSpPr txBox="1">
            <a:spLocks noChangeArrowheads="1"/>
          </xdr:cNvSpPr>
        </xdr:nvSpPr>
        <xdr:spPr bwMode="auto">
          <a:xfrm>
            <a:off x="2362198" y="316006"/>
            <a:ext cx="2949390" cy="389965"/>
          </a:xfrm>
          <a:prstGeom prst="rect">
            <a:avLst/>
          </a:prstGeom>
          <a:grpFill/>
          <a:ln>
            <a:noFill/>
          </a:ln>
          <a:effectLst/>
          <a:extLs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2000" b="0" i="0" u="none" strike="noStrike" baseline="0">
                <a:solidFill>
                  <a:srgbClr val="69BE28"/>
                </a:solidFill>
                <a:latin typeface="Calibri"/>
              </a:rPr>
              <a:t>Award Letter Analyzer</a:t>
            </a:r>
          </a:p>
          <a:p>
            <a:pPr algn="l" rtl="0">
              <a:defRPr sz="1000"/>
            </a:pPr>
            <a:endParaRPr lang="en-US" sz="2000" b="0" i="0" u="none" strike="noStrike" baseline="0">
              <a:solidFill>
                <a:srgbClr val="69BE28"/>
              </a:solidFill>
              <a:latin typeface="Calibri"/>
            </a:endParaRPr>
          </a:p>
        </xdr:txBody>
      </xdr:sp>
    </xdr:grpSp>
    <xdr:clientData/>
  </xdr:twoCellAnchor>
  <xdr:twoCellAnchor>
    <xdr:from>
      <xdr:col>8</xdr:col>
      <xdr:colOff>53575</xdr:colOff>
      <xdr:row>0</xdr:row>
      <xdr:rowOff>132787</xdr:rowOff>
    </xdr:from>
    <xdr:to>
      <xdr:col>11</xdr:col>
      <xdr:colOff>360824</xdr:colOff>
      <xdr:row>5</xdr:row>
      <xdr:rowOff>103093</xdr:rowOff>
    </xdr:to>
    <xdr:grpSp>
      <xdr:nvGrpSpPr>
        <xdr:cNvPr id="21" name="Group 20">
          <a:extLst>
            <a:ext uri="{FF2B5EF4-FFF2-40B4-BE49-F238E27FC236}">
              <a16:creationId xmlns:a16="http://schemas.microsoft.com/office/drawing/2014/main" id="{00000000-0008-0000-0000-000015000000}"/>
            </a:ext>
          </a:extLst>
        </xdr:cNvPr>
        <xdr:cNvGrpSpPr/>
      </xdr:nvGrpSpPr>
      <xdr:grpSpPr>
        <a:xfrm>
          <a:off x="12759925" y="132787"/>
          <a:ext cx="5269774" cy="922806"/>
          <a:chOff x="40133" y="7282"/>
          <a:chExt cx="5282661" cy="922806"/>
        </a:xfrm>
        <a:solidFill>
          <a:schemeClr val="bg1"/>
        </a:solidFill>
      </xdr:grpSpPr>
      <xdr:pic>
        <xdr:nvPicPr>
          <xdr:cNvPr id="22" name="Picture 21" descr="uaspire_logo_3inch_300dpi_cmyk">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33" y="7282"/>
            <a:ext cx="2275002" cy="922806"/>
          </a:xfrm>
          <a:prstGeom prst="rect">
            <a:avLst/>
          </a:prstGeom>
          <a:grpFill/>
          <a:ln>
            <a:noFill/>
          </a:ln>
          <a:effectLst/>
          <a:extLs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sp macro="" textlink="">
        <xdr:nvSpPr>
          <xdr:cNvPr id="23" name="Text Box 71">
            <a:extLst>
              <a:ext uri="{FF2B5EF4-FFF2-40B4-BE49-F238E27FC236}">
                <a16:creationId xmlns:a16="http://schemas.microsoft.com/office/drawing/2014/main" id="{00000000-0008-0000-0000-000017000000}"/>
              </a:ext>
            </a:extLst>
          </xdr:cNvPr>
          <xdr:cNvSpPr txBox="1">
            <a:spLocks noChangeArrowheads="1"/>
          </xdr:cNvSpPr>
        </xdr:nvSpPr>
        <xdr:spPr bwMode="auto">
          <a:xfrm>
            <a:off x="2373404" y="304800"/>
            <a:ext cx="2949390" cy="389965"/>
          </a:xfrm>
          <a:prstGeom prst="rect">
            <a:avLst/>
          </a:prstGeom>
          <a:grpFill/>
          <a:ln>
            <a:noFill/>
          </a:ln>
          <a:effectLst/>
          <a:extLs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2000" b="0" i="0" u="none" strike="noStrike" baseline="0">
                <a:solidFill>
                  <a:srgbClr val="69BE28"/>
                </a:solidFill>
                <a:latin typeface="Calibri"/>
              </a:rPr>
              <a:t>Award Letter Analyzer</a:t>
            </a:r>
          </a:p>
          <a:p>
            <a:pPr algn="l" rtl="0">
              <a:defRPr sz="1000"/>
            </a:pPr>
            <a:endParaRPr lang="en-US" sz="2000" b="0" i="0" u="none" strike="noStrike" baseline="0">
              <a:solidFill>
                <a:srgbClr val="69BE28"/>
              </a:solidFill>
              <a:latin typeface="Calibri"/>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Colleges"/>
  <dimension ref="A1:AD63"/>
  <sheetViews>
    <sheetView showGridLines="0" tabSelected="1" topLeftCell="A3" zoomScaleNormal="100" zoomScaleSheetLayoutView="90" zoomScalePageLayoutView="70" workbookViewId="0">
      <selection activeCell="F18" sqref="F18"/>
    </sheetView>
  </sheetViews>
  <sheetFormatPr defaultColWidth="0" defaultRowHeight="15" zeroHeight="1" x14ac:dyDescent="0.25"/>
  <cols>
    <col min="1" max="1" width="33.7109375" style="1" customWidth="1"/>
    <col min="2" max="3" width="20.5703125" customWidth="1"/>
    <col min="4" max="4" width="20.42578125" customWidth="1"/>
    <col min="5" max="5" width="33.5703125" customWidth="1"/>
    <col min="6" max="8" width="20.5703125" customWidth="1"/>
    <col min="9" max="9" width="33.5703125" customWidth="1"/>
    <col min="10" max="12" width="20.42578125" customWidth="1"/>
    <col min="13" max="30" width="0" hidden="1" customWidth="1"/>
    <col min="31" max="16384" width="9.140625" hidden="1"/>
  </cols>
  <sheetData>
    <row r="1" spans="1:30" x14ac:dyDescent="0.25">
      <c r="A1" s="72"/>
      <c r="B1" s="72"/>
      <c r="C1" s="72"/>
      <c r="D1" s="72"/>
      <c r="E1" s="76" t="str">
        <f>CONCATENATE(A2," ",A4)</f>
        <v xml:space="preserve"> </v>
      </c>
      <c r="F1" s="76"/>
      <c r="G1" s="74"/>
      <c r="H1" s="74"/>
      <c r="I1" s="76"/>
      <c r="J1" s="76"/>
      <c r="K1" s="76"/>
      <c r="L1" s="76"/>
    </row>
    <row r="2" spans="1:30" x14ac:dyDescent="0.25">
      <c r="A2" s="72"/>
      <c r="B2" s="72"/>
      <c r="C2" s="72"/>
      <c r="D2" s="72"/>
      <c r="E2" s="76"/>
      <c r="F2" s="76"/>
      <c r="G2" s="74"/>
      <c r="H2" s="74"/>
      <c r="I2" s="76"/>
      <c r="J2" s="76"/>
      <c r="K2" s="76"/>
      <c r="L2" s="76"/>
    </row>
    <row r="3" spans="1:30" x14ac:dyDescent="0.25">
      <c r="A3" s="72"/>
      <c r="B3" s="72"/>
      <c r="C3" s="72"/>
      <c r="D3" s="72"/>
      <c r="E3" s="38" t="s">
        <v>10</v>
      </c>
      <c r="F3" s="76"/>
      <c r="G3" s="74"/>
      <c r="H3" s="74"/>
      <c r="I3" s="76"/>
      <c r="J3" s="76"/>
      <c r="K3" s="76"/>
      <c r="L3" s="76"/>
    </row>
    <row r="4" spans="1:30" x14ac:dyDescent="0.25">
      <c r="A4" s="72"/>
      <c r="B4" s="72"/>
      <c r="C4" s="72"/>
      <c r="D4" s="72"/>
      <c r="E4" s="38" t="s">
        <v>11</v>
      </c>
      <c r="F4" s="76"/>
      <c r="G4" s="74"/>
      <c r="H4" s="74"/>
      <c r="I4" s="76"/>
      <c r="J4" s="76"/>
      <c r="K4" s="76"/>
      <c r="L4" s="76"/>
    </row>
    <row r="5" spans="1:30" x14ac:dyDescent="0.25">
      <c r="A5" s="72"/>
      <c r="B5" s="72"/>
      <c r="C5" s="72"/>
      <c r="D5" s="72"/>
      <c r="E5" s="76"/>
      <c r="F5" s="76"/>
      <c r="G5" s="74"/>
      <c r="H5" s="74"/>
      <c r="I5" s="76"/>
      <c r="J5" s="76"/>
      <c r="K5" s="76"/>
      <c r="L5" s="76"/>
    </row>
    <row r="6" spans="1:30" x14ac:dyDescent="0.25">
      <c r="A6" s="73"/>
      <c r="B6" s="73"/>
      <c r="C6" s="73"/>
      <c r="D6" s="73"/>
      <c r="E6" s="75"/>
      <c r="F6" s="75"/>
      <c r="G6" s="75"/>
      <c r="H6" s="75"/>
      <c r="I6" s="75"/>
      <c r="J6" s="75"/>
      <c r="K6" s="75"/>
      <c r="L6" s="75"/>
    </row>
    <row r="7" spans="1:30" s="3" customFormat="1" ht="15.75" x14ac:dyDescent="0.25">
      <c r="A7" s="69" t="s">
        <v>20</v>
      </c>
      <c r="B7" s="77"/>
      <c r="C7" s="69" t="s">
        <v>19</v>
      </c>
      <c r="D7" s="78"/>
      <c r="E7" s="69" t="s">
        <v>20</v>
      </c>
      <c r="F7" s="71"/>
      <c r="G7" s="69" t="s">
        <v>19</v>
      </c>
      <c r="H7" s="71"/>
      <c r="I7" s="69" t="s">
        <v>20</v>
      </c>
      <c r="J7" s="70"/>
      <c r="K7" s="69" t="s">
        <v>19</v>
      </c>
      <c r="L7" s="71"/>
    </row>
    <row r="8" spans="1:30" s="8" customFormat="1" ht="36" customHeight="1" x14ac:dyDescent="0.25">
      <c r="A8" s="35" t="s">
        <v>8</v>
      </c>
      <c r="B8" s="15"/>
      <c r="C8" s="15"/>
      <c r="D8" s="15"/>
      <c r="E8" s="35" t="s">
        <v>8</v>
      </c>
      <c r="F8" s="15"/>
      <c r="G8" s="15"/>
      <c r="H8" s="15"/>
      <c r="I8" s="35" t="s">
        <v>8</v>
      </c>
      <c r="J8" s="15"/>
      <c r="K8" s="15"/>
      <c r="L8" s="15"/>
      <c r="M8" s="33"/>
      <c r="N8" s="33"/>
      <c r="O8" s="33"/>
      <c r="P8" s="33"/>
      <c r="Q8" s="33"/>
      <c r="R8" s="33"/>
      <c r="S8" s="33"/>
      <c r="T8" s="33"/>
      <c r="U8" s="33"/>
      <c r="V8" s="33"/>
      <c r="W8" s="33"/>
      <c r="X8" s="33"/>
      <c r="Y8" s="33"/>
      <c r="Z8" s="33"/>
      <c r="AA8" s="33"/>
      <c r="AB8" s="33"/>
      <c r="AC8" s="33"/>
      <c r="AD8" s="33"/>
    </row>
    <row r="9" spans="1:30" ht="17.25" customHeight="1" x14ac:dyDescent="0.25">
      <c r="A9" s="36" t="s">
        <v>12</v>
      </c>
      <c r="B9" s="16"/>
      <c r="C9" s="16"/>
      <c r="D9" s="16"/>
      <c r="E9" s="37" t="s">
        <v>12</v>
      </c>
      <c r="F9" s="16"/>
      <c r="G9" s="16"/>
      <c r="H9" s="16"/>
      <c r="I9" s="37" t="s">
        <v>12</v>
      </c>
      <c r="J9" s="16"/>
      <c r="K9" s="16"/>
      <c r="L9" s="16"/>
      <c r="M9" s="13"/>
      <c r="N9" s="13"/>
      <c r="O9" s="13"/>
      <c r="P9" s="13"/>
      <c r="Q9" s="13"/>
      <c r="R9" s="13"/>
      <c r="S9" s="13"/>
      <c r="T9" s="13"/>
      <c r="U9" s="13"/>
      <c r="V9" s="13"/>
      <c r="W9" s="13"/>
      <c r="X9" s="13"/>
      <c r="Y9" s="13"/>
      <c r="Z9" s="13"/>
      <c r="AA9" s="13"/>
      <c r="AB9" s="13"/>
      <c r="AC9" s="13"/>
      <c r="AD9" s="13"/>
    </row>
    <row r="10" spans="1:30" ht="15.75" x14ac:dyDescent="0.25">
      <c r="A10" s="36" t="s">
        <v>7</v>
      </c>
      <c r="B10" s="66"/>
      <c r="C10" s="66"/>
      <c r="D10" s="66"/>
      <c r="E10" s="37" t="s">
        <v>7</v>
      </c>
      <c r="F10" s="66"/>
      <c r="G10" s="66"/>
      <c r="H10" s="66"/>
      <c r="I10" s="37" t="s">
        <v>7</v>
      </c>
      <c r="J10" s="66"/>
      <c r="K10" s="66"/>
      <c r="L10" s="66"/>
      <c r="M10" s="13"/>
      <c r="N10" s="13"/>
      <c r="O10" s="13"/>
      <c r="P10" s="13"/>
      <c r="Q10" s="13"/>
      <c r="R10" s="13"/>
      <c r="S10" s="13"/>
      <c r="T10" s="13"/>
      <c r="U10" s="13"/>
      <c r="V10" s="13"/>
      <c r="W10" s="13"/>
      <c r="X10" s="13"/>
      <c r="Y10" s="13"/>
      <c r="Z10" s="13"/>
      <c r="AA10" s="13"/>
      <c r="AB10" s="13"/>
      <c r="AC10" s="13"/>
      <c r="AD10" s="13"/>
    </row>
    <row r="11" spans="1:30" ht="15.75" x14ac:dyDescent="0.25">
      <c r="A11" s="36" t="s">
        <v>42</v>
      </c>
      <c r="B11" s="66"/>
      <c r="C11" s="66"/>
      <c r="D11" s="66"/>
      <c r="E11" s="37" t="s">
        <v>42</v>
      </c>
      <c r="F11" s="66"/>
      <c r="G11" s="66"/>
      <c r="H11" s="66"/>
      <c r="I11" s="37" t="s">
        <v>42</v>
      </c>
      <c r="J11" s="66"/>
      <c r="K11" s="66"/>
      <c r="L11" s="66"/>
      <c r="M11" s="13"/>
      <c r="N11" s="13"/>
      <c r="O11" s="13"/>
      <c r="P11" s="13"/>
      <c r="Q11" s="13"/>
      <c r="R11" s="13"/>
      <c r="S11" s="13"/>
      <c r="T11" s="13"/>
      <c r="U11" s="13"/>
      <c r="V11" s="13"/>
      <c r="W11" s="13"/>
      <c r="X11" s="13"/>
      <c r="Y11" s="13"/>
      <c r="Z11" s="13"/>
      <c r="AA11" s="13"/>
      <c r="AB11" s="13"/>
      <c r="AC11" s="13"/>
      <c r="AD11" s="13"/>
    </row>
    <row r="12" spans="1:30" ht="15.75" x14ac:dyDescent="0.25">
      <c r="A12" s="57" t="s">
        <v>15</v>
      </c>
      <c r="B12" s="62">
        <f>SUM(B10:B11)</f>
        <v>0</v>
      </c>
      <c r="C12" s="62">
        <f t="shared" ref="C12:D12" si="0">SUM(C10:C11)</f>
        <v>0</v>
      </c>
      <c r="D12" s="62">
        <f t="shared" si="0"/>
        <v>0</v>
      </c>
      <c r="E12" s="57" t="s">
        <v>15</v>
      </c>
      <c r="F12" s="62">
        <f>SUM(F10:F11)</f>
        <v>0</v>
      </c>
      <c r="G12" s="62">
        <f t="shared" ref="G12:H12" si="1">SUM(G10:G11)</f>
        <v>0</v>
      </c>
      <c r="H12" s="62">
        <f t="shared" si="1"/>
        <v>0</v>
      </c>
      <c r="I12" s="57" t="s">
        <v>15</v>
      </c>
      <c r="J12" s="62">
        <f>SUM(J10:J11)</f>
        <v>0</v>
      </c>
      <c r="K12" s="62">
        <f t="shared" ref="K12:L12" si="2">SUM(K10:K11)</f>
        <v>0</v>
      </c>
      <c r="L12" s="62">
        <f t="shared" si="2"/>
        <v>0</v>
      </c>
      <c r="M12" s="13"/>
      <c r="N12" s="13"/>
      <c r="O12" s="13"/>
      <c r="P12" s="13"/>
      <c r="Q12" s="13"/>
      <c r="R12" s="13"/>
      <c r="S12" s="13"/>
      <c r="T12" s="13"/>
      <c r="U12" s="13"/>
      <c r="V12" s="13"/>
      <c r="W12" s="13"/>
      <c r="X12" s="13"/>
      <c r="Y12" s="13"/>
      <c r="Z12" s="13"/>
      <c r="AA12" s="13"/>
      <c r="AB12" s="13"/>
      <c r="AC12" s="13"/>
      <c r="AD12" s="13"/>
    </row>
    <row r="13" spans="1:30" ht="15" customHeight="1" x14ac:dyDescent="0.25">
      <c r="A13" s="36" t="s">
        <v>17</v>
      </c>
      <c r="B13" s="16"/>
      <c r="C13" s="16"/>
      <c r="D13" s="16"/>
      <c r="E13" s="37" t="s">
        <v>17</v>
      </c>
      <c r="F13" s="16"/>
      <c r="G13" s="16"/>
      <c r="H13" s="16"/>
      <c r="I13" s="37" t="s">
        <v>17</v>
      </c>
      <c r="J13" s="16"/>
      <c r="K13" s="16"/>
      <c r="L13" s="16"/>
      <c r="M13" s="13"/>
      <c r="N13" s="13"/>
      <c r="O13" s="13"/>
      <c r="P13" s="13"/>
      <c r="Q13" s="13"/>
      <c r="R13" s="13"/>
      <c r="S13" s="13"/>
      <c r="T13" s="13"/>
      <c r="U13" s="13"/>
      <c r="V13" s="13"/>
      <c r="W13" s="13"/>
      <c r="X13" s="13"/>
      <c r="Y13" s="13"/>
      <c r="Z13" s="13"/>
      <c r="AA13" s="13"/>
      <c r="AB13" s="13"/>
      <c r="AC13" s="13"/>
      <c r="AD13" s="13"/>
    </row>
    <row r="14" spans="1:30" s="29" customFormat="1" ht="4.5" customHeight="1" x14ac:dyDescent="0.2">
      <c r="A14" s="28"/>
      <c r="E14" s="30"/>
      <c r="I14" s="30"/>
      <c r="M14" s="34"/>
      <c r="N14" s="34"/>
      <c r="O14" s="34"/>
      <c r="P14" s="34"/>
      <c r="Q14" s="34"/>
      <c r="R14" s="34"/>
      <c r="S14" s="34"/>
      <c r="T14" s="34"/>
      <c r="U14" s="34"/>
      <c r="V14" s="34"/>
      <c r="W14" s="34"/>
      <c r="X14" s="34"/>
      <c r="Y14" s="34"/>
      <c r="Z14" s="34"/>
      <c r="AA14" s="34"/>
      <c r="AB14" s="34"/>
      <c r="AC14" s="34"/>
      <c r="AD14" s="34"/>
    </row>
    <row r="15" spans="1:30" s="22" customFormat="1" ht="18" customHeight="1" x14ac:dyDescent="0.25">
      <c r="A15" s="81" t="s">
        <v>25</v>
      </c>
      <c r="B15" s="82"/>
      <c r="C15" s="82"/>
      <c r="D15" s="83"/>
      <c r="E15" s="81" t="s">
        <v>25</v>
      </c>
      <c r="F15" s="82"/>
      <c r="G15" s="82"/>
      <c r="H15" s="83"/>
      <c r="I15" s="81" t="s">
        <v>25</v>
      </c>
      <c r="J15" s="82"/>
      <c r="K15" s="82"/>
      <c r="L15" s="83"/>
      <c r="M15" s="13"/>
      <c r="N15" s="13"/>
      <c r="O15" s="13"/>
      <c r="P15" s="13"/>
      <c r="Q15" s="13"/>
      <c r="R15" s="13"/>
      <c r="S15" s="13"/>
      <c r="T15" s="13"/>
      <c r="U15" s="13"/>
      <c r="V15" s="13"/>
      <c r="W15" s="13"/>
      <c r="X15" s="13"/>
      <c r="Y15" s="13"/>
      <c r="Z15" s="13"/>
      <c r="AA15" s="13"/>
      <c r="AB15" s="13"/>
      <c r="AC15" s="13"/>
      <c r="AD15" s="13"/>
    </row>
    <row r="16" spans="1:30" x14ac:dyDescent="0.25">
      <c r="A16" s="32" t="s">
        <v>0</v>
      </c>
      <c r="B16" s="40"/>
      <c r="C16" s="40"/>
      <c r="D16" s="40"/>
      <c r="E16" s="2" t="s">
        <v>0</v>
      </c>
      <c r="F16" s="41"/>
      <c r="G16" s="41"/>
      <c r="H16" s="41"/>
      <c r="I16" s="2" t="s">
        <v>0</v>
      </c>
      <c r="J16" s="41"/>
      <c r="K16" s="41"/>
      <c r="L16" s="41"/>
      <c r="M16" s="13"/>
      <c r="N16" s="13"/>
      <c r="O16" s="13"/>
      <c r="P16" s="13"/>
      <c r="Q16" s="13"/>
      <c r="R16" s="13"/>
      <c r="S16" s="13"/>
      <c r="T16" s="13"/>
      <c r="U16" s="13"/>
      <c r="V16" s="13"/>
      <c r="W16" s="13"/>
      <c r="X16" s="13"/>
      <c r="Y16" s="13"/>
      <c r="Z16" s="13"/>
      <c r="AA16" s="13"/>
      <c r="AB16" s="13"/>
      <c r="AC16" s="13"/>
      <c r="AD16" s="13"/>
    </row>
    <row r="17" spans="1:30" x14ac:dyDescent="0.25">
      <c r="A17" s="18" t="s">
        <v>16</v>
      </c>
      <c r="B17" s="41"/>
      <c r="C17" s="41"/>
      <c r="D17" s="41"/>
      <c r="E17" s="2" t="s">
        <v>16</v>
      </c>
      <c r="F17" s="41"/>
      <c r="G17" s="41"/>
      <c r="H17" s="41"/>
      <c r="I17" s="2" t="s">
        <v>16</v>
      </c>
      <c r="J17" s="41"/>
      <c r="K17" s="41"/>
      <c r="L17" s="41"/>
      <c r="M17" s="13"/>
      <c r="N17" s="13"/>
      <c r="O17" s="13"/>
      <c r="P17" s="13"/>
      <c r="Q17" s="13"/>
      <c r="R17" s="13"/>
      <c r="S17" s="13"/>
      <c r="T17" s="13"/>
      <c r="U17" s="13"/>
      <c r="V17" s="13"/>
      <c r="W17" s="13"/>
      <c r="X17" s="13"/>
      <c r="Y17" s="13"/>
      <c r="Z17" s="13"/>
      <c r="AA17" s="13"/>
      <c r="AB17" s="13"/>
      <c r="AC17" s="13"/>
      <c r="AD17" s="13"/>
    </row>
    <row r="18" spans="1:30" x14ac:dyDescent="0.25">
      <c r="A18" s="18" t="s">
        <v>1</v>
      </c>
      <c r="B18" s="41"/>
      <c r="C18" s="41"/>
      <c r="D18" s="41"/>
      <c r="E18" s="2" t="s">
        <v>1</v>
      </c>
      <c r="F18" s="41"/>
      <c r="G18" s="41"/>
      <c r="H18" s="41"/>
      <c r="I18" s="2" t="s">
        <v>1</v>
      </c>
      <c r="J18" s="41"/>
      <c r="K18" s="41"/>
      <c r="L18" s="41"/>
      <c r="M18" s="13"/>
      <c r="N18" s="13"/>
      <c r="O18" s="13"/>
      <c r="P18" s="13"/>
      <c r="Q18" s="13"/>
      <c r="R18" s="13"/>
      <c r="S18" s="13"/>
      <c r="T18" s="13"/>
      <c r="U18" s="13"/>
      <c r="V18" s="13"/>
      <c r="W18" s="13"/>
      <c r="X18" s="13"/>
      <c r="Y18" s="13"/>
      <c r="Z18" s="13"/>
      <c r="AA18" s="13"/>
      <c r="AB18" s="13"/>
      <c r="AC18" s="13"/>
      <c r="AD18" s="13"/>
    </row>
    <row r="19" spans="1:30" ht="15" customHeight="1" x14ac:dyDescent="0.25">
      <c r="A19" s="18" t="s">
        <v>2</v>
      </c>
      <c r="B19" s="41"/>
      <c r="C19" s="41"/>
      <c r="D19" s="41"/>
      <c r="E19" s="2" t="s">
        <v>2</v>
      </c>
      <c r="F19" s="41"/>
      <c r="G19" s="41"/>
      <c r="H19" s="41"/>
      <c r="I19" s="2" t="s">
        <v>2</v>
      </c>
      <c r="J19" s="41"/>
      <c r="K19" s="41"/>
      <c r="L19" s="41"/>
      <c r="M19" s="13"/>
      <c r="N19" s="13"/>
      <c r="O19" s="13"/>
      <c r="P19" s="13"/>
      <c r="Q19" s="13"/>
      <c r="R19" s="13"/>
      <c r="S19" s="13"/>
      <c r="T19" s="13"/>
      <c r="U19" s="13"/>
      <c r="V19" s="13"/>
      <c r="W19" s="13"/>
      <c r="X19" s="13"/>
      <c r="Y19" s="13"/>
      <c r="Z19" s="13"/>
      <c r="AA19" s="13"/>
      <c r="AB19" s="13"/>
      <c r="AC19" s="13"/>
      <c r="AD19" s="13"/>
    </row>
    <row r="20" spans="1:30" ht="15" customHeight="1" x14ac:dyDescent="0.25">
      <c r="A20" s="18" t="s">
        <v>3</v>
      </c>
      <c r="B20" s="41"/>
      <c r="C20" s="41"/>
      <c r="D20" s="41"/>
      <c r="E20" s="18" t="s">
        <v>3</v>
      </c>
      <c r="F20" s="41"/>
      <c r="G20" s="41"/>
      <c r="H20" s="41"/>
      <c r="I20" s="18" t="s">
        <v>3</v>
      </c>
      <c r="J20" s="41"/>
      <c r="K20" s="41"/>
      <c r="L20" s="41"/>
      <c r="M20" s="13"/>
      <c r="N20" s="13"/>
      <c r="O20" s="13"/>
      <c r="P20" s="13"/>
      <c r="Q20" s="13"/>
      <c r="R20" s="13"/>
      <c r="S20" s="13"/>
      <c r="T20" s="13"/>
      <c r="U20" s="13"/>
      <c r="V20" s="13"/>
      <c r="W20" s="13"/>
      <c r="X20" s="13"/>
      <c r="Y20" s="13"/>
      <c r="Z20" s="13"/>
      <c r="AA20" s="13"/>
      <c r="AB20" s="13"/>
      <c r="AC20" s="13"/>
      <c r="AD20" s="13"/>
    </row>
    <row r="21" spans="1:30" ht="44.25" customHeight="1" x14ac:dyDescent="0.25">
      <c r="A21" s="17" t="s">
        <v>39</v>
      </c>
      <c r="B21" s="63">
        <f t="shared" ref="B21:L21" si="3">SUM(B16:B20)</f>
        <v>0</v>
      </c>
      <c r="C21" s="63">
        <f t="shared" si="3"/>
        <v>0</v>
      </c>
      <c r="D21" s="63">
        <f t="shared" si="3"/>
        <v>0</v>
      </c>
      <c r="E21" s="17" t="s">
        <v>39</v>
      </c>
      <c r="F21" s="63">
        <f t="shared" si="3"/>
        <v>0</v>
      </c>
      <c r="G21" s="63">
        <f t="shared" si="3"/>
        <v>0</v>
      </c>
      <c r="H21" s="63">
        <f t="shared" si="3"/>
        <v>0</v>
      </c>
      <c r="I21" s="17" t="s">
        <v>39</v>
      </c>
      <c r="J21" s="63">
        <f t="shared" si="3"/>
        <v>0</v>
      </c>
      <c r="K21" s="63">
        <f t="shared" si="3"/>
        <v>0</v>
      </c>
      <c r="L21" s="63">
        <f t="shared" si="3"/>
        <v>0</v>
      </c>
      <c r="M21" s="13"/>
      <c r="N21" s="13"/>
      <c r="O21" s="13"/>
      <c r="P21" s="13"/>
      <c r="Q21" s="13"/>
      <c r="R21" s="13"/>
      <c r="S21" s="13"/>
      <c r="T21" s="13"/>
      <c r="U21" s="13"/>
      <c r="V21" s="13"/>
      <c r="W21" s="13"/>
      <c r="X21" s="13"/>
      <c r="Y21" s="13"/>
      <c r="Z21" s="13"/>
      <c r="AA21" s="13"/>
      <c r="AB21" s="13"/>
      <c r="AC21" s="13"/>
      <c r="AD21" s="13"/>
    </row>
    <row r="22" spans="1:30" s="29" customFormat="1" ht="5.25" customHeight="1" x14ac:dyDescent="0.2">
      <c r="A22" s="28"/>
      <c r="E22" s="30"/>
      <c r="I22" s="30"/>
      <c r="M22" s="34"/>
      <c r="N22" s="34"/>
      <c r="O22" s="34"/>
      <c r="P22" s="34"/>
      <c r="Q22" s="34"/>
      <c r="R22" s="34"/>
      <c r="S22" s="34"/>
      <c r="T22" s="34"/>
      <c r="U22" s="34"/>
      <c r="V22" s="34"/>
      <c r="W22" s="34"/>
      <c r="X22" s="34"/>
      <c r="Y22" s="34"/>
      <c r="Z22" s="34"/>
      <c r="AA22" s="34"/>
      <c r="AB22" s="34"/>
      <c r="AC22" s="34"/>
      <c r="AD22" s="34"/>
    </row>
    <row r="23" spans="1:30" s="23" customFormat="1" ht="18" customHeight="1" x14ac:dyDescent="0.25">
      <c r="A23" s="84" t="s">
        <v>26</v>
      </c>
      <c r="B23" s="85"/>
      <c r="C23" s="85"/>
      <c r="D23" s="86"/>
      <c r="E23" s="84" t="s">
        <v>26</v>
      </c>
      <c r="F23" s="85"/>
      <c r="G23" s="85"/>
      <c r="H23" s="86"/>
      <c r="I23" s="84" t="s">
        <v>26</v>
      </c>
      <c r="J23" s="85"/>
      <c r="K23" s="85"/>
      <c r="L23" s="86"/>
      <c r="M23" s="13"/>
      <c r="N23" s="13"/>
      <c r="O23" s="13"/>
      <c r="P23" s="13"/>
      <c r="Q23" s="13"/>
      <c r="R23" s="13"/>
      <c r="S23" s="13"/>
      <c r="T23" s="13"/>
      <c r="U23" s="13"/>
      <c r="V23" s="13"/>
      <c r="W23" s="13"/>
      <c r="X23" s="13"/>
      <c r="Y23" s="13"/>
      <c r="Z23" s="13"/>
      <c r="AA23" s="13"/>
      <c r="AB23" s="13"/>
      <c r="AC23" s="13"/>
      <c r="AD23" s="13"/>
    </row>
    <row r="24" spans="1:30" ht="15" customHeight="1" x14ac:dyDescent="0.25">
      <c r="A24" s="18" t="s">
        <v>23</v>
      </c>
      <c r="B24" s="41"/>
      <c r="C24" s="41"/>
      <c r="D24" s="41"/>
      <c r="E24" s="2" t="s">
        <v>23</v>
      </c>
      <c r="F24" s="41"/>
      <c r="G24" s="41"/>
      <c r="H24" s="41"/>
      <c r="I24" s="2" t="s">
        <v>23</v>
      </c>
      <c r="J24" s="41"/>
      <c r="K24" s="41"/>
      <c r="L24" s="41"/>
      <c r="M24" s="13"/>
      <c r="N24" s="13"/>
      <c r="O24" s="13"/>
      <c r="P24" s="13"/>
      <c r="Q24" s="13"/>
      <c r="R24" s="13"/>
      <c r="S24" s="13"/>
      <c r="T24" s="13"/>
      <c r="U24" s="13"/>
      <c r="V24" s="13"/>
      <c r="W24" s="13"/>
      <c r="X24" s="13"/>
      <c r="Y24" s="13"/>
      <c r="Z24" s="13"/>
      <c r="AA24" s="13"/>
      <c r="AB24" s="13"/>
      <c r="AC24" s="13"/>
      <c r="AD24" s="13"/>
    </row>
    <row r="25" spans="1:30" ht="15" customHeight="1" x14ac:dyDescent="0.25">
      <c r="A25" s="18" t="s">
        <v>24</v>
      </c>
      <c r="B25" s="41"/>
      <c r="C25" s="41"/>
      <c r="D25" s="41"/>
      <c r="E25" s="2" t="s">
        <v>24</v>
      </c>
      <c r="F25" s="41"/>
      <c r="G25" s="41"/>
      <c r="H25" s="41"/>
      <c r="I25" s="2" t="s">
        <v>24</v>
      </c>
      <c r="J25" s="41"/>
      <c r="K25" s="41"/>
      <c r="L25" s="41"/>
      <c r="M25" s="13"/>
      <c r="N25" s="13"/>
      <c r="O25" s="13"/>
      <c r="P25" s="13"/>
      <c r="Q25" s="13"/>
      <c r="R25" s="13"/>
      <c r="S25" s="13"/>
      <c r="T25" s="13"/>
      <c r="U25" s="13"/>
      <c r="V25" s="13"/>
      <c r="W25" s="13"/>
      <c r="X25" s="13"/>
      <c r="Y25" s="13"/>
      <c r="Z25" s="13"/>
      <c r="AA25" s="13"/>
      <c r="AB25" s="13"/>
      <c r="AC25" s="13"/>
      <c r="AD25" s="13"/>
    </row>
    <row r="26" spans="1:30" ht="27.75" customHeight="1" x14ac:dyDescent="0.25">
      <c r="A26" s="18" t="s">
        <v>22</v>
      </c>
      <c r="B26" s="41"/>
      <c r="C26" s="41"/>
      <c r="D26" s="41"/>
      <c r="E26" s="18" t="s">
        <v>22</v>
      </c>
      <c r="F26" s="41"/>
      <c r="G26" s="41"/>
      <c r="H26" s="41"/>
      <c r="I26" s="18" t="s">
        <v>22</v>
      </c>
      <c r="J26" s="41"/>
      <c r="K26" s="41"/>
      <c r="L26" s="41"/>
      <c r="M26" s="13"/>
      <c r="N26" s="13"/>
      <c r="O26" s="13"/>
      <c r="P26" s="13"/>
      <c r="Q26" s="13"/>
      <c r="R26" s="13"/>
      <c r="S26" s="13"/>
      <c r="T26" s="13"/>
      <c r="U26" s="13"/>
      <c r="V26" s="13"/>
      <c r="W26" s="13"/>
      <c r="X26" s="13"/>
      <c r="Y26" s="13"/>
      <c r="Z26" s="13"/>
      <c r="AA26" s="13"/>
      <c r="AB26" s="13"/>
      <c r="AC26" s="13"/>
      <c r="AD26" s="13"/>
    </row>
    <row r="27" spans="1:30" ht="42.75" customHeight="1" x14ac:dyDescent="0.25">
      <c r="A27" s="19" t="s">
        <v>40</v>
      </c>
      <c r="B27" s="63">
        <f>SUM(B24:B26)</f>
        <v>0</v>
      </c>
      <c r="C27" s="63">
        <f>SUM(C24:C26)</f>
        <v>0</v>
      </c>
      <c r="D27" s="63">
        <f>SUM(D24:D26)</f>
        <v>0</v>
      </c>
      <c r="E27" s="19" t="s">
        <v>40</v>
      </c>
      <c r="F27" s="63">
        <f>SUM(F24:F26)</f>
        <v>0</v>
      </c>
      <c r="G27" s="63">
        <f>SUM(G24:G26)</f>
        <v>0</v>
      </c>
      <c r="H27" s="63">
        <f>SUM(H24:H26)</f>
        <v>0</v>
      </c>
      <c r="I27" s="19" t="s">
        <v>40</v>
      </c>
      <c r="J27" s="63">
        <f>SUM(J24:J26)</f>
        <v>0</v>
      </c>
      <c r="K27" s="63">
        <f>SUM(K24:K26)</f>
        <v>0</v>
      </c>
      <c r="L27" s="63">
        <f>SUM(L24:L26)</f>
        <v>0</v>
      </c>
      <c r="M27" s="13"/>
      <c r="N27" s="13"/>
      <c r="O27" s="13"/>
      <c r="P27" s="13"/>
      <c r="Q27" s="13"/>
      <c r="R27" s="13"/>
      <c r="S27" s="13"/>
      <c r="T27" s="13"/>
      <c r="U27" s="13"/>
      <c r="V27" s="13"/>
      <c r="W27" s="13"/>
      <c r="X27" s="13"/>
      <c r="Y27" s="13"/>
      <c r="Z27" s="13"/>
      <c r="AA27" s="13"/>
      <c r="AB27" s="13"/>
      <c r="AC27" s="13"/>
      <c r="AD27" s="13"/>
    </row>
    <row r="28" spans="1:30" s="27" customFormat="1" ht="4.5" customHeight="1" x14ac:dyDescent="0.25">
      <c r="A28" s="24"/>
      <c r="B28" s="25"/>
      <c r="C28" s="25"/>
      <c r="D28" s="25"/>
      <c r="E28" s="26"/>
      <c r="F28" s="25"/>
      <c r="G28" s="25"/>
      <c r="H28" s="25"/>
      <c r="I28" s="26"/>
      <c r="J28" s="25"/>
      <c r="K28" s="25"/>
      <c r="L28" s="25"/>
      <c r="M28" s="13"/>
      <c r="N28" s="13"/>
      <c r="O28" s="13"/>
      <c r="P28" s="13"/>
      <c r="Q28" s="13"/>
      <c r="R28" s="13"/>
      <c r="S28" s="13"/>
      <c r="T28" s="13"/>
      <c r="U28" s="13"/>
      <c r="V28" s="13"/>
      <c r="W28" s="13"/>
      <c r="X28" s="13"/>
      <c r="Y28" s="13"/>
      <c r="Z28" s="13"/>
      <c r="AA28" s="13"/>
      <c r="AB28" s="13"/>
      <c r="AC28" s="13"/>
      <c r="AD28" s="13"/>
    </row>
    <row r="29" spans="1:30" ht="57" customHeight="1" x14ac:dyDescent="0.25">
      <c r="A29" s="58" t="s">
        <v>18</v>
      </c>
      <c r="B29" s="64">
        <f>SUM(B12-B21-B27)</f>
        <v>0</v>
      </c>
      <c r="C29" s="64">
        <f>SUM(C12-C21-C27)</f>
        <v>0</v>
      </c>
      <c r="D29" s="59">
        <f>SUM(D12-D21-D27)</f>
        <v>0</v>
      </c>
      <c r="E29" s="58" t="s">
        <v>18</v>
      </c>
      <c r="F29" s="64">
        <f>SUM(F12-F21-F27)</f>
        <v>0</v>
      </c>
      <c r="G29" s="64">
        <f>SUM(G12-G21-G27)</f>
        <v>0</v>
      </c>
      <c r="H29" s="64">
        <f>SUM(H12-H21-H27)</f>
        <v>0</v>
      </c>
      <c r="I29" s="58" t="s">
        <v>18</v>
      </c>
      <c r="J29" s="64">
        <f>SUM(J12-J21-J27)</f>
        <v>0</v>
      </c>
      <c r="K29" s="64">
        <f>SUM(K12-K21-K27)</f>
        <v>0</v>
      </c>
      <c r="L29" s="64">
        <f>SUM(L12-L21-L27)</f>
        <v>0</v>
      </c>
      <c r="M29" s="13"/>
      <c r="N29" s="13"/>
      <c r="O29" s="13"/>
      <c r="P29" s="13"/>
      <c r="Q29" s="13"/>
      <c r="R29" s="13"/>
      <c r="S29" s="13"/>
      <c r="T29" s="13"/>
      <c r="U29" s="13"/>
      <c r="V29" s="13"/>
      <c r="W29" s="13"/>
      <c r="X29" s="13"/>
      <c r="Y29" s="13"/>
      <c r="Z29" s="13"/>
      <c r="AA29" s="13"/>
      <c r="AB29" s="13"/>
      <c r="AC29" s="13"/>
      <c r="AD29" s="13"/>
    </row>
    <row r="30" spans="1:30" ht="21" customHeight="1" x14ac:dyDescent="0.25">
      <c r="A30" s="31" t="s">
        <v>13</v>
      </c>
      <c r="B30" s="60">
        <f>B29/2</f>
        <v>0</v>
      </c>
      <c r="C30" s="60">
        <f t="shared" ref="C30:D30" si="4">C29/2</f>
        <v>0</v>
      </c>
      <c r="D30" s="60">
        <f t="shared" si="4"/>
        <v>0</v>
      </c>
      <c r="E30" s="31" t="s">
        <v>13</v>
      </c>
      <c r="F30" s="60">
        <f>F29/2</f>
        <v>0</v>
      </c>
      <c r="G30" s="60">
        <f t="shared" ref="G30:H30" si="5">G29/2</f>
        <v>0</v>
      </c>
      <c r="H30" s="60">
        <f t="shared" si="5"/>
        <v>0</v>
      </c>
      <c r="I30" s="31" t="s">
        <v>13</v>
      </c>
      <c r="J30" s="60">
        <f>J29/2</f>
        <v>0</v>
      </c>
      <c r="K30" s="60">
        <f t="shared" ref="K30:L30" si="6">K29/2</f>
        <v>0</v>
      </c>
      <c r="L30" s="60">
        <f t="shared" si="6"/>
        <v>0</v>
      </c>
      <c r="M30" s="13"/>
      <c r="N30" s="13"/>
      <c r="O30" s="13"/>
      <c r="P30" s="13"/>
      <c r="Q30" s="13"/>
      <c r="R30" s="13"/>
      <c r="S30" s="13"/>
      <c r="T30" s="13"/>
      <c r="U30" s="13"/>
      <c r="V30" s="13"/>
      <c r="W30" s="13"/>
      <c r="X30" s="13"/>
      <c r="Y30" s="13"/>
      <c r="Z30" s="13"/>
      <c r="AA30" s="13"/>
      <c r="AB30" s="13"/>
      <c r="AC30" s="13"/>
      <c r="AD30" s="13"/>
    </row>
    <row r="31" spans="1:30" ht="21" customHeight="1" x14ac:dyDescent="0.25">
      <c r="A31" s="31" t="s">
        <v>14</v>
      </c>
      <c r="B31" s="60">
        <f>B29/2</f>
        <v>0</v>
      </c>
      <c r="C31" s="60">
        <f t="shared" ref="C31:D31" si="7">C29/2</f>
        <v>0</v>
      </c>
      <c r="D31" s="60">
        <f t="shared" si="7"/>
        <v>0</v>
      </c>
      <c r="E31" s="31" t="s">
        <v>14</v>
      </c>
      <c r="F31" s="60">
        <f>F29/2</f>
        <v>0</v>
      </c>
      <c r="G31" s="60">
        <f t="shared" ref="G31:H31" si="8">G29/2</f>
        <v>0</v>
      </c>
      <c r="H31" s="60">
        <f t="shared" si="8"/>
        <v>0</v>
      </c>
      <c r="I31" s="31" t="s">
        <v>14</v>
      </c>
      <c r="J31" s="60">
        <f>J29/2</f>
        <v>0</v>
      </c>
      <c r="K31" s="60">
        <f t="shared" ref="K31:L31" si="9">K29/2</f>
        <v>0</v>
      </c>
      <c r="L31" s="60">
        <f t="shared" si="9"/>
        <v>0</v>
      </c>
      <c r="M31" s="13"/>
      <c r="N31" s="13"/>
      <c r="O31" s="13"/>
      <c r="P31" s="13"/>
      <c r="Q31" s="13"/>
      <c r="R31" s="13"/>
      <c r="S31" s="13"/>
      <c r="T31" s="13"/>
      <c r="U31" s="13"/>
      <c r="V31" s="13"/>
      <c r="W31" s="13"/>
      <c r="X31" s="13"/>
      <c r="Y31" s="13"/>
      <c r="Z31" s="13"/>
      <c r="AA31" s="13"/>
      <c r="AB31" s="13"/>
      <c r="AC31" s="13"/>
      <c r="AD31" s="13"/>
    </row>
    <row r="32" spans="1:30" ht="42.75" customHeight="1" x14ac:dyDescent="0.25">
      <c r="A32" s="61" t="s">
        <v>27</v>
      </c>
      <c r="B32" s="65">
        <f>IF(B29&lt;0,B27,SUM(B29,B27))</f>
        <v>0</v>
      </c>
      <c r="C32" s="65">
        <f t="shared" ref="C32:D32" si="10">IF(C29&lt;0,C27,SUM(C29,C27))</f>
        <v>0</v>
      </c>
      <c r="D32" s="65">
        <f t="shared" si="10"/>
        <v>0</v>
      </c>
      <c r="E32" s="61" t="s">
        <v>27</v>
      </c>
      <c r="F32" s="65">
        <f>IF(F29&lt;0,F27,SUM(F29,F27))</f>
        <v>0</v>
      </c>
      <c r="G32" s="65">
        <f t="shared" ref="G32:L32" si="11">IF(G29&lt;0,G27,SUM(G29,G27))</f>
        <v>0</v>
      </c>
      <c r="H32" s="65">
        <f t="shared" si="11"/>
        <v>0</v>
      </c>
      <c r="I32" s="61" t="s">
        <v>27</v>
      </c>
      <c r="J32" s="65">
        <f t="shared" si="11"/>
        <v>0</v>
      </c>
      <c r="K32" s="65">
        <f t="shared" si="11"/>
        <v>0</v>
      </c>
      <c r="L32" s="65">
        <f t="shared" si="11"/>
        <v>0</v>
      </c>
      <c r="M32" s="13"/>
      <c r="N32" s="13"/>
      <c r="O32" s="13"/>
      <c r="P32" s="13"/>
      <c r="Q32" s="13"/>
      <c r="R32" s="13"/>
      <c r="S32" s="13"/>
      <c r="T32" s="13"/>
      <c r="U32" s="13"/>
      <c r="V32" s="13"/>
      <c r="W32" s="13"/>
      <c r="X32" s="13"/>
      <c r="Y32" s="13"/>
      <c r="Z32" s="13"/>
      <c r="AA32" s="13"/>
      <c r="AB32" s="13"/>
      <c r="AC32" s="13"/>
      <c r="AD32" s="13"/>
    </row>
    <row r="33" spans="1:30" s="24" customFormat="1" ht="4.5" customHeight="1" thickBot="1" x14ac:dyDescent="0.3"/>
    <row r="34" spans="1:30" s="4" customFormat="1" ht="38.25" customHeight="1" thickBot="1" x14ac:dyDescent="0.3">
      <c r="A34" s="68" t="s">
        <v>21</v>
      </c>
      <c r="B34" s="67"/>
      <c r="C34" s="41"/>
      <c r="D34" s="41"/>
      <c r="E34" s="68" t="s">
        <v>21</v>
      </c>
      <c r="F34" s="41"/>
      <c r="G34" s="41"/>
      <c r="H34" s="41"/>
      <c r="I34" s="68" t="s">
        <v>21</v>
      </c>
      <c r="J34" s="41"/>
      <c r="K34" s="41"/>
      <c r="L34" s="41"/>
      <c r="M34" s="34"/>
      <c r="N34" s="34"/>
      <c r="O34" s="34"/>
      <c r="P34" s="34"/>
      <c r="Q34" s="34"/>
      <c r="R34" s="34"/>
      <c r="S34" s="34"/>
      <c r="T34" s="34"/>
      <c r="U34" s="34"/>
      <c r="V34" s="34"/>
      <c r="W34" s="34"/>
      <c r="X34" s="34"/>
      <c r="Y34" s="34"/>
      <c r="Z34" s="34"/>
      <c r="AA34" s="34"/>
      <c r="AB34" s="34"/>
      <c r="AC34" s="34"/>
      <c r="AD34" s="34"/>
    </row>
    <row r="35" spans="1:30" s="3" customFormat="1" x14ac:dyDescent="0.25">
      <c r="A35" s="10" t="s">
        <v>31</v>
      </c>
      <c r="B35" s="9"/>
      <c r="C35" s="9"/>
      <c r="D35" s="9"/>
      <c r="E35" s="10"/>
      <c r="H35" s="9"/>
      <c r="I35" s="10"/>
      <c r="J35" s="9"/>
      <c r="K35" s="9"/>
      <c r="L35" s="11"/>
    </row>
    <row r="36" spans="1:30" ht="36" customHeight="1" x14ac:dyDescent="0.25">
      <c r="A36" s="18" t="s">
        <v>30</v>
      </c>
      <c r="B36" s="42">
        <v>0</v>
      </c>
      <c r="C36" s="42">
        <v>0</v>
      </c>
      <c r="D36" s="42">
        <v>0</v>
      </c>
      <c r="E36" s="18" t="s">
        <v>30</v>
      </c>
      <c r="F36" s="42">
        <v>0</v>
      </c>
      <c r="G36" s="42">
        <v>0</v>
      </c>
      <c r="H36" s="42">
        <v>0</v>
      </c>
      <c r="I36" s="18" t="s">
        <v>30</v>
      </c>
      <c r="J36" s="42">
        <v>0</v>
      </c>
      <c r="K36" s="42">
        <v>0</v>
      </c>
      <c r="L36" s="42">
        <v>0</v>
      </c>
    </row>
    <row r="37" spans="1:30" x14ac:dyDescent="0.25">
      <c r="A37" s="5" t="s">
        <v>4</v>
      </c>
      <c r="B37" s="5"/>
      <c r="C37" s="5"/>
      <c r="D37" s="5"/>
      <c r="E37" s="5"/>
      <c r="H37" s="5"/>
      <c r="I37" s="5"/>
      <c r="J37" s="5"/>
      <c r="K37" s="5"/>
    </row>
    <row r="38" spans="1:30" ht="43.5" customHeight="1" thickBot="1" x14ac:dyDescent="0.3">
      <c r="A38" s="20" t="s">
        <v>41</v>
      </c>
      <c r="B38" s="41">
        <v>0</v>
      </c>
      <c r="C38" s="41">
        <v>0</v>
      </c>
      <c r="D38" s="41">
        <v>0</v>
      </c>
      <c r="E38" s="20" t="s">
        <v>41</v>
      </c>
      <c r="F38" s="41">
        <v>0</v>
      </c>
      <c r="G38" s="41">
        <v>0</v>
      </c>
      <c r="H38" s="41">
        <v>0</v>
      </c>
      <c r="I38" s="20" t="s">
        <v>41</v>
      </c>
      <c r="J38" s="41">
        <v>0</v>
      </c>
      <c r="K38" s="41">
        <v>0</v>
      </c>
      <c r="L38" s="41">
        <v>0</v>
      </c>
    </row>
    <row r="39" spans="1:30" ht="38.25" thickBot="1" x14ac:dyDescent="0.35">
      <c r="A39" s="14" t="s">
        <v>6</v>
      </c>
      <c r="B39" s="51" t="s">
        <v>9</v>
      </c>
      <c r="C39" s="80"/>
      <c r="D39" s="80"/>
      <c r="E39" s="80"/>
      <c r="F39" s="80"/>
      <c r="G39" s="80"/>
      <c r="H39" s="80"/>
      <c r="I39" s="80"/>
      <c r="J39" s="80"/>
      <c r="K39" s="80"/>
      <c r="L39" s="80"/>
    </row>
    <row r="40" spans="1:30" ht="25.5" customHeight="1" x14ac:dyDescent="0.3">
      <c r="A40" s="44"/>
      <c r="B40" s="45"/>
      <c r="C40" s="43"/>
      <c r="D40" s="43"/>
      <c r="E40" s="43"/>
      <c r="F40" s="43"/>
      <c r="G40" s="43"/>
      <c r="H40" s="43"/>
      <c r="I40" s="43"/>
      <c r="J40" s="43"/>
      <c r="K40" s="43"/>
      <c r="L40" s="43"/>
    </row>
    <row r="41" spans="1:30" s="48" customFormat="1" x14ac:dyDescent="0.25"/>
    <row r="42" spans="1:30" s="49" customFormat="1" ht="9.75" customHeight="1" x14ac:dyDescent="0.25"/>
    <row r="43" spans="1:30" s="48" customFormat="1" ht="15" hidden="1" customHeight="1" x14ac:dyDescent="0.25"/>
    <row r="44" spans="1:30" ht="17.25" customHeight="1" x14ac:dyDescent="0.35">
      <c r="A44" s="3"/>
      <c r="B44" s="6" t="s">
        <v>5</v>
      </c>
      <c r="E44" s="12"/>
      <c r="F44" s="6" t="s">
        <v>5</v>
      </c>
      <c r="I44" s="12"/>
      <c r="J44" s="6" t="s">
        <v>5</v>
      </c>
    </row>
    <row r="45" spans="1:30" ht="137.25" customHeight="1" x14ac:dyDescent="0.25">
      <c r="A45" s="21" t="s">
        <v>35</v>
      </c>
      <c r="B45" s="39">
        <f>IF(B27&lt;=0,0,IF(SUM(B24:B25)&gt;0,(B27*4)+5000,(B27*4)))</f>
        <v>0</v>
      </c>
      <c r="C45" s="39">
        <f>IF(C27&lt;=0,0,IF(SUM(C24:C25)&gt;0,(C27*4)+5000,(C27*4)))</f>
        <v>0</v>
      </c>
      <c r="D45" s="39">
        <f>IF(D27&lt;=0,0,IF(SUM(D24:D25)&gt;0,(D27*4)+5000,(D27*4)))</f>
        <v>0</v>
      </c>
      <c r="E45" s="21" t="s">
        <v>36</v>
      </c>
      <c r="F45" s="39">
        <f>IF(F27&lt;=0,0,IF(SUM(F24:F25)&gt;0,(F27*4)+5000,(F27*4)))</f>
        <v>0</v>
      </c>
      <c r="G45" s="39">
        <f>IF(G27&lt;=0,0,IF(SUM(G24:G25)&gt;0,(G27*4)+5000,(G27*4)))</f>
        <v>0</v>
      </c>
      <c r="H45" s="39">
        <f>IF(H27&lt;=0,0,IF(SUM(H24:H25)&gt;0,(H27*4)+5000,(H27*4)))</f>
        <v>0</v>
      </c>
      <c r="I45" s="21" t="s">
        <v>38</v>
      </c>
      <c r="J45" s="39">
        <f>IF(J27&lt;=0,0,IF(SUM(J24:J25)&gt;0,(J27*4)+5000,(J27*4)))</f>
        <v>0</v>
      </c>
      <c r="K45" s="39">
        <f>IF(K27&lt;=0,0,IF(SUM(K24:K25)&gt;0,(K27*4)+5000,(K27*4)))</f>
        <v>0</v>
      </c>
      <c r="L45" s="39">
        <f>IF(L27&lt;=0,0,IF(SUM(L24:L25)&gt;0,(L27*4)+5000,(L27*4)))</f>
        <v>0</v>
      </c>
    </row>
    <row r="46" spans="1:30" ht="60.75" customHeight="1" x14ac:dyDescent="0.25">
      <c r="A46" s="18" t="s">
        <v>32</v>
      </c>
      <c r="B46" s="39">
        <f>B45*((0.005)/(1-(1+0.005)^-120))</f>
        <v>0</v>
      </c>
      <c r="C46" s="39">
        <f>C45*((0.005)/(1-(1+0.005)^-120))</f>
        <v>0</v>
      </c>
      <c r="D46" s="39">
        <f>D45*((0.005)/(1-(1+0.005)^-120))</f>
        <v>0</v>
      </c>
      <c r="E46" s="18" t="s">
        <v>32</v>
      </c>
      <c r="F46" s="39">
        <f>F45*((0.005)/(1-(1+0.005)^-120))</f>
        <v>0</v>
      </c>
      <c r="G46" s="39">
        <f>G45*((0.005)/(1-(1+0.005)^-120))</f>
        <v>0</v>
      </c>
      <c r="H46" s="39">
        <f>H45*((0.005)/(1-(1+0.005)^-120))</f>
        <v>0</v>
      </c>
      <c r="I46" s="18" t="s">
        <v>32</v>
      </c>
      <c r="J46" s="39">
        <f>J45*((0.005)/(1-(1+0.005)^-120))</f>
        <v>0</v>
      </c>
      <c r="K46" s="39">
        <f t="shared" ref="K46:L46" si="12">K45*((0.005)/(1-(1+0.005)^-120))</f>
        <v>0</v>
      </c>
      <c r="L46" s="39">
        <f t="shared" si="12"/>
        <v>0</v>
      </c>
    </row>
    <row r="47" spans="1:30" s="56" customFormat="1" ht="12" customHeight="1" x14ac:dyDescent="0.25">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row>
    <row r="48" spans="1:30" ht="59.25" customHeight="1" x14ac:dyDescent="0.25">
      <c r="A48" s="53" t="s">
        <v>28</v>
      </c>
      <c r="B48" s="50">
        <v>0</v>
      </c>
      <c r="C48" s="50">
        <v>0</v>
      </c>
      <c r="D48" s="50">
        <v>0</v>
      </c>
      <c r="E48" s="53" t="s">
        <v>28</v>
      </c>
      <c r="F48" s="50">
        <v>0</v>
      </c>
      <c r="G48" s="50">
        <v>0</v>
      </c>
      <c r="H48" s="50">
        <v>0</v>
      </c>
      <c r="I48" s="53" t="s">
        <v>28</v>
      </c>
      <c r="J48" s="50">
        <v>0</v>
      </c>
      <c r="K48" s="50">
        <v>0</v>
      </c>
      <c r="L48" s="50">
        <v>0</v>
      </c>
    </row>
    <row r="49" spans="1:12" ht="65.25" customHeight="1" x14ac:dyDescent="0.25">
      <c r="A49" s="47" t="s">
        <v>33</v>
      </c>
      <c r="B49" s="52">
        <f>B48*4</f>
        <v>0</v>
      </c>
      <c r="C49" s="52">
        <f t="shared" ref="C49:F49" si="13">C48*4</f>
        <v>0</v>
      </c>
      <c r="D49" s="52">
        <f t="shared" si="13"/>
        <v>0</v>
      </c>
      <c r="E49" s="47" t="s">
        <v>37</v>
      </c>
      <c r="F49" s="52">
        <f t="shared" si="13"/>
        <v>0</v>
      </c>
      <c r="G49" s="52">
        <f t="shared" ref="G49" si="14">G48*4</f>
        <v>0</v>
      </c>
      <c r="H49" s="52">
        <f t="shared" ref="H49:J49" si="15">H48*4</f>
        <v>0</v>
      </c>
      <c r="I49" s="47" t="s">
        <v>37</v>
      </c>
      <c r="J49" s="52">
        <f t="shared" si="15"/>
        <v>0</v>
      </c>
      <c r="K49" s="52">
        <f t="shared" ref="K49" si="16">K48*4</f>
        <v>0</v>
      </c>
      <c r="L49" s="52">
        <f t="shared" ref="L49" si="17">L48*4</f>
        <v>0</v>
      </c>
    </row>
    <row r="50" spans="1:12" s="46" customFormat="1" ht="69" customHeight="1" x14ac:dyDescent="0.25">
      <c r="A50" s="47" t="s">
        <v>34</v>
      </c>
      <c r="B50" s="52">
        <f>(B49)*((0.00666667)/(1-(1+0.006666667)^-120))</f>
        <v>0</v>
      </c>
      <c r="C50" s="52">
        <f t="shared" ref="C50:F50" si="18">(C49)*((0.00666667)/(1-(1+0.006666667)^-120))</f>
        <v>0</v>
      </c>
      <c r="D50" s="52">
        <f t="shared" si="18"/>
        <v>0</v>
      </c>
      <c r="E50" s="47" t="s">
        <v>34</v>
      </c>
      <c r="F50" s="52">
        <f t="shared" si="18"/>
        <v>0</v>
      </c>
      <c r="G50" s="52">
        <f t="shared" ref="G50" si="19">(G49)*((0.00666667)/(1-(1+0.006666667)^-120))</f>
        <v>0</v>
      </c>
      <c r="H50" s="52">
        <f t="shared" ref="H50:J50" si="20">(H49)*((0.00666667)/(1-(1+0.006666667)^-120))</f>
        <v>0</v>
      </c>
      <c r="I50" s="47" t="s">
        <v>34</v>
      </c>
      <c r="J50" s="52">
        <f t="shared" si="20"/>
        <v>0</v>
      </c>
      <c r="K50" s="52">
        <f t="shared" ref="K50" si="21">(K49)*((0.00666667)/(1-(1+0.006666667)^-120))</f>
        <v>0</v>
      </c>
      <c r="L50" s="52">
        <f t="shared" ref="L50" si="22">(L49)*((0.00666667)/(1-(1+0.006666667)^-120))</f>
        <v>0</v>
      </c>
    </row>
    <row r="51" spans="1:12" s="7" customFormat="1" ht="14.25" customHeight="1" x14ac:dyDescent="0.3">
      <c r="A51" s="79" t="s">
        <v>29</v>
      </c>
      <c r="B51" s="79"/>
      <c r="C51" s="79"/>
      <c r="D51" s="79"/>
      <c r="E51" s="79" t="s">
        <v>29</v>
      </c>
      <c r="F51" s="79"/>
      <c r="G51" s="79"/>
      <c r="H51" s="79"/>
      <c r="I51" s="79" t="s">
        <v>29</v>
      </c>
      <c r="J51" s="79"/>
      <c r="K51" s="79"/>
      <c r="L51" s="79"/>
    </row>
    <row r="52" spans="1:12" s="3" customFormat="1" ht="45" hidden="1" customHeight="1" x14ac:dyDescent="0.25">
      <c r="A52" s="1"/>
      <c r="B52"/>
      <c r="E52"/>
    </row>
    <row r="53" spans="1:12" hidden="1" x14ac:dyDescent="0.25"/>
    <row r="54" spans="1:12" hidden="1" x14ac:dyDescent="0.25"/>
    <row r="55" spans="1:12" hidden="1" x14ac:dyDescent="0.25"/>
    <row r="56" spans="1:12" ht="18.75" hidden="1" x14ac:dyDescent="0.3">
      <c r="E56" s="7"/>
    </row>
    <row r="57" spans="1:12" hidden="1" x14ac:dyDescent="0.25">
      <c r="E57" s="3"/>
    </row>
    <row r="58" spans="1:12" hidden="1" x14ac:dyDescent="0.25"/>
    <row r="59" spans="1:12" hidden="1" x14ac:dyDescent="0.25"/>
    <row r="60" spans="1:12" hidden="1" x14ac:dyDescent="0.25"/>
    <row r="61" spans="1:12" hidden="1" x14ac:dyDescent="0.25"/>
    <row r="62" spans="1:12" hidden="1" x14ac:dyDescent="0.25"/>
    <row r="63" spans="1:12" hidden="1" x14ac:dyDescent="0.25"/>
  </sheetData>
  <sheetProtection password="9014" sheet="1" objects="1" scenarios="1" selectLockedCells="1"/>
  <mergeCells count="22">
    <mergeCell ref="A51:D51"/>
    <mergeCell ref="E51:H51"/>
    <mergeCell ref="I51:L51"/>
    <mergeCell ref="C39:L39"/>
    <mergeCell ref="I15:L15"/>
    <mergeCell ref="A15:D15"/>
    <mergeCell ref="A23:D23"/>
    <mergeCell ref="E15:H15"/>
    <mergeCell ref="E23:H23"/>
    <mergeCell ref="I23:L23"/>
    <mergeCell ref="I7:J7"/>
    <mergeCell ref="K7:L7"/>
    <mergeCell ref="A1:D6"/>
    <mergeCell ref="G1:H6"/>
    <mergeCell ref="I1:L6"/>
    <mergeCell ref="F1:F6"/>
    <mergeCell ref="E1:E2"/>
    <mergeCell ref="E5:E6"/>
    <mergeCell ref="A7:B7"/>
    <mergeCell ref="C7:D7"/>
    <mergeCell ref="E7:F7"/>
    <mergeCell ref="G7:H7"/>
  </mergeCells>
  <dataValidations count="2">
    <dataValidation sqref="F8:H8 J8:L8 B8:D8" xr:uid="{00000000-0002-0000-0000-000000000000}"/>
    <dataValidation type="list" allowBlank="1" showInputMessage="1" showErrorMessage="1" sqref="B9:D9 F9:H9 J9:L9" xr:uid="{00000000-0002-0000-0000-000001000000}">
      <formula1>$E$3:$E$4</formula1>
    </dataValidation>
  </dataValidations>
  <printOptions gridLines="1"/>
  <pageMargins left="0.5" right="0.5" top="0.5" bottom="0.5" header="0.5" footer="0.5"/>
  <pageSetup scale="90" orientation="portrait" r:id="rId1"/>
  <customProperties>
    <customPr name="SSCSheetTrackingNo" r:id="rId2"/>
  </customProperties>
  <drawing r:id="rId3"/>
  <legacyDrawing r:id="rId4"/>
  <controls>
    <mc:AlternateContent xmlns:mc="http://schemas.openxmlformats.org/markup-compatibility/2006">
      <mc:Choice Requires="x14">
        <control shapeId="1052" r:id="rId5" name="College">
          <controlPr autoLine="0" r:id="rId6">
            <anchor moveWithCells="1">
              <from>
                <xdr:col>0</xdr:col>
                <xdr:colOff>123825</xdr:colOff>
                <xdr:row>0</xdr:row>
                <xdr:rowOff>123825</xdr:rowOff>
              </from>
              <to>
                <xdr:col>0</xdr:col>
                <xdr:colOff>133350</xdr:colOff>
                <xdr:row>0</xdr:row>
                <xdr:rowOff>161925</xdr:rowOff>
              </to>
            </anchor>
          </controlPr>
        </control>
      </mc:Choice>
      <mc:Fallback>
        <control shapeId="1052" r:id="rId5" name="College"/>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 Analyzer</vt:lpstr>
      <vt:lpstr>'FA Analyzer'!Print_Area</vt:lpstr>
    </vt:vector>
  </TitlesOfParts>
  <Company>Prospect Hill Academy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Kelly Riley</cp:lastModifiedBy>
  <cp:lastPrinted>2014-10-23T20:35:59Z</cp:lastPrinted>
  <dcterms:created xsi:type="dcterms:W3CDTF">2012-01-25T19:55:30Z</dcterms:created>
  <dcterms:modified xsi:type="dcterms:W3CDTF">2019-01-08T17:28:42Z</dcterms:modified>
</cp:coreProperties>
</file>